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CoreWorkbooks\"/>
    </mc:Choice>
  </mc:AlternateContent>
  <xr:revisionPtr revIDLastSave="0" documentId="13_ncr:1_{37B19911-D9B1-49AF-85E6-F20D9392ACDD}" xr6:coauthVersionLast="34" xr6:coauthVersionMax="34" xr10:uidLastSave="{00000000-0000-0000-0000-000000000000}"/>
  <bookViews>
    <workbookView xWindow="0" yWindow="0" windowWidth="21705" windowHeight="16110" xr2:uid="{00000000-000D-0000-FFFF-FFFF00000000}"/>
  </bookViews>
  <sheets>
    <sheet name="Report" sheetId="1" r:id="rId1"/>
    <sheet name="ᴁ Analytics Edge Macros" sheetId="4" state="veryHidden" r:id="rId2"/>
    <sheet name="Campaign Summary Data" sheetId="8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25" i="8" l="1"/>
  <c r="AJ24" i="8"/>
  <c r="AJ23" i="8"/>
  <c r="AJ22" i="8"/>
  <c r="AJ21" i="8"/>
  <c r="AJ20" i="8"/>
  <c r="AJ19" i="8"/>
  <c r="AJ18" i="8"/>
  <c r="AJ17" i="8"/>
  <c r="AJ16" i="8"/>
  <c r="AJ15" i="8"/>
  <c r="AJ14" i="8"/>
  <c r="AJ13" i="8"/>
  <c r="AJ12" i="8"/>
  <c r="AJ11" i="8"/>
  <c r="AJ10" i="8"/>
  <c r="AJ9" i="8"/>
  <c r="AJ8" i="8"/>
  <c r="AJ7" i="8"/>
  <c r="AJ6" i="8"/>
  <c r="AJ5" i="8"/>
  <c r="D17" i="1" l="1"/>
  <c r="I9" i="1"/>
  <c r="D9" i="1"/>
  <c r="G6" i="1" l="1"/>
  <c r="I20" i="1" l="1"/>
  <c r="D20" i="1"/>
  <c r="I18" i="1"/>
  <c r="I19" i="1"/>
  <c r="D19" i="1"/>
  <c r="D18" i="1"/>
  <c r="H14" i="1"/>
  <c r="F14" i="1"/>
  <c r="D14" i="1"/>
  <c r="B14" i="1"/>
  <c r="D12" i="1"/>
  <c r="I12" i="1"/>
  <c r="B7" i="1"/>
  <c r="B6" i="1"/>
  <c r="A2" i="1"/>
  <c r="A4" i="1"/>
  <c r="D11" i="1" l="1"/>
  <c r="I11" i="1"/>
  <c r="I17" i="1" l="1"/>
</calcChain>
</file>

<file path=xl/sharedStrings.xml><?xml version="1.0" encoding="utf-8"?>
<sst xmlns="http://schemas.openxmlformats.org/spreadsheetml/2006/main" count="279" uniqueCount="265">
  <si>
    <t>set account=*</t>
  </si>
  <si>
    <t>id</t>
  </si>
  <si>
    <t>41a935d09a</t>
  </si>
  <si>
    <t>Call WriteToWorksheet</t>
  </si>
  <si>
    <t>Call MailChimp.Lists</t>
  </si>
  <si>
    <t>name</t>
  </si>
  <si>
    <t>FUNCTION Arrange</t>
  </si>
  <si>
    <t>set multirow=true</t>
  </si>
  <si>
    <t>Call Arrange</t>
  </si>
  <si>
    <t>Mike Sullivan</t>
  </si>
  <si>
    <t>mike_sullivan@analyticsedge.com</t>
  </si>
  <si>
    <t>Call MailChimp.Campaigns</t>
  </si>
  <si>
    <t>emails_sent</t>
  </si>
  <si>
    <t>Software and Web App</t>
  </si>
  <si>
    <t>set byname=true</t>
  </si>
  <si>
    <t>set columnname=emails_sent</t>
  </si>
  <si>
    <t>FUNCTION WriteToWorksheet Campaign Summary Data</t>
  </si>
  <si>
    <t>set worksheet=Campaign Summary Data</t>
  </si>
  <si>
    <t>FUNCTION MailChimp campaigns list</t>
  </si>
  <si>
    <t>set method=campaigns/list</t>
  </si>
  <si>
    <t>set status=sent</t>
  </si>
  <si>
    <t>web_id</t>
  </si>
  <si>
    <t>list_id</t>
  </si>
  <si>
    <t>title</t>
  </si>
  <si>
    <t>send_time</t>
  </si>
  <si>
    <t>subject</t>
  </si>
  <si>
    <t>tracking/html_clicks</t>
  </si>
  <si>
    <t>tracking/text_clicks</t>
  </si>
  <si>
    <t>tracking/opens</t>
  </si>
  <si>
    <t>summary/hard_bounces</t>
  </si>
  <si>
    <t>summary/soft_bounces</t>
  </si>
  <si>
    <t>summary/unsubscribes</t>
  </si>
  <si>
    <t>summary/abuse_reports</t>
  </si>
  <si>
    <t>summary/forwards</t>
  </si>
  <si>
    <t>summary/forwards_opens</t>
  </si>
  <si>
    <t>summary/opens</t>
  </si>
  <si>
    <t>summary/last_open</t>
  </si>
  <si>
    <t>summary/unique_opens</t>
  </si>
  <si>
    <t>summary/clicks</t>
  </si>
  <si>
    <t>summary/unique_clicks</t>
  </si>
  <si>
    <t>summary/users_who_clicked</t>
  </si>
  <si>
    <t>bf4ec6e3e0</t>
  </si>
  <si>
    <t>FUNCTION Use Columns as Ranges</t>
  </si>
  <si>
    <t>set ranges=true</t>
  </si>
  <si>
    <t>Call TableName</t>
  </si>
  <si>
    <t>summary/last_click</t>
  </si>
  <si>
    <t>summary/emails_sent</t>
  </si>
  <si>
    <t>summary/unique_likes</t>
  </si>
  <si>
    <t>summary/recipient_likes</t>
  </si>
  <si>
    <t>summary/facebook_likes</t>
  </si>
  <si>
    <t>summary/industry/type</t>
  </si>
  <si>
    <t>summary/industry/open_rate</t>
  </si>
  <si>
    <t>summary/industry/click_rate</t>
  </si>
  <si>
    <t>summary/industry/bounce_rate</t>
  </si>
  <si>
    <t>summary/industry/unopen_rate</t>
  </si>
  <si>
    <t>summary/industry/unsub_rate</t>
  </si>
  <si>
    <t>summary/industry/abuse_rate</t>
  </si>
  <si>
    <t>set start=0</t>
  </si>
  <si>
    <t>set limit=1</t>
  </si>
  <si>
    <t>set columnname=id</t>
  </si>
  <si>
    <t>set columnname=list_id</t>
  </si>
  <si>
    <t>set columnname=title</t>
  </si>
  <si>
    <t>set columnname=send_time</t>
  </si>
  <si>
    <t>set columnname=subject</t>
  </si>
  <si>
    <t>set columnname=tracking/html_clicks</t>
  </si>
  <si>
    <t>set columnname=tracking/text_clicks</t>
  </si>
  <si>
    <t>set columnname=tracking/opens</t>
  </si>
  <si>
    <t>set columnname=summary/hard_bounces</t>
  </si>
  <si>
    <t>set columnname=summary/soft_bounces</t>
  </si>
  <si>
    <t>set columnname=summary/unsubscribes</t>
  </si>
  <si>
    <t>set columnname=summary/abuse_reports</t>
  </si>
  <si>
    <t>set columnname=summary/forwards</t>
  </si>
  <si>
    <t>set columnname=summary/forwards_opens</t>
  </si>
  <si>
    <t>set columnname=summary/opens</t>
  </si>
  <si>
    <t>set columnname=summary/last_open</t>
  </si>
  <si>
    <t>set columnname=summary/unique_opens</t>
  </si>
  <si>
    <t>set columnname=summary/clicks</t>
  </si>
  <si>
    <t>set columnname=summary/unique_clicks</t>
  </si>
  <si>
    <t>set columnname=summary/users_who_clicked</t>
  </si>
  <si>
    <t>set columnname=summary/last_click</t>
  </si>
  <si>
    <t>set columnname=summary/emails_sent</t>
  </si>
  <si>
    <t>set columnname=summary/unique_likes</t>
  </si>
  <si>
    <t>set columnname=summary/recipient_likes</t>
  </si>
  <si>
    <t>set columnname=summary/facebook_likes</t>
  </si>
  <si>
    <t>set columnname=summary/industry/type</t>
  </si>
  <si>
    <t>set columnname=summary/industry/open_rate</t>
  </si>
  <si>
    <t>set columnname=summary/industry/click_rate</t>
  </si>
  <si>
    <t>set columnname=summary/industry/bounce_rate</t>
  </si>
  <si>
    <t>set columnname=summary/industry/unopen_rate</t>
  </si>
  <si>
    <t>set columnname=summary/industry/unsub_rate</t>
  </si>
  <si>
    <t>set columnname=summary/industry/abuse_rate</t>
  </si>
  <si>
    <t>set columnname=summary/timeseries/timestamp</t>
  </si>
  <si>
    <t>set columnname=summary/timeseries/emails_sent</t>
  </si>
  <si>
    <t>set columnname=summary/timeseries/unique_opens</t>
  </si>
  <si>
    <t>set columnname=summary/timeseries/recipients_click</t>
  </si>
  <si>
    <t>List</t>
  </si>
  <si>
    <t>Subject</t>
  </si>
  <si>
    <t>FUNCTION MailChimp lists list</t>
  </si>
  <si>
    <t>set method=lists/list</t>
  </si>
  <si>
    <t>set list_id=[list_id]</t>
  </si>
  <si>
    <t>date_created</t>
  </si>
  <si>
    <t>email_type_option</t>
  </si>
  <si>
    <t>use_awesomebar</t>
  </si>
  <si>
    <t>default_from_name</t>
  </si>
  <si>
    <t>default_from_email</t>
  </si>
  <si>
    <t>default_subject</t>
  </si>
  <si>
    <t>default_language</t>
  </si>
  <si>
    <t>list_rating</t>
  </si>
  <si>
    <t>subscribe_url_short</t>
  </si>
  <si>
    <t>subscribe_url_long</t>
  </si>
  <si>
    <t>beamer_address</t>
  </si>
  <si>
    <t>visibility</t>
  </si>
  <si>
    <t>stats/member_count</t>
  </si>
  <si>
    <t>stats/unsubscribe_count</t>
  </si>
  <si>
    <t>stats/cleaned_count</t>
  </si>
  <si>
    <t>stats/member_count_since_send</t>
  </si>
  <si>
    <t>stats/unsubscribe_count_since_send</t>
  </si>
  <si>
    <t>stats/cleaned_count_since_send</t>
  </si>
  <si>
    <t>stats/campaign_count</t>
  </si>
  <si>
    <t>stats/grouping_count</t>
  </si>
  <si>
    <t>stats/group_count</t>
  </si>
  <si>
    <t>stats/merge_var_count</t>
  </si>
  <si>
    <t>stats/avg_sub_rate</t>
  </si>
  <si>
    <t>stats/avg_unsub_rate</t>
  </si>
  <si>
    <t>stats/target_sub_rate</t>
  </si>
  <si>
    <t>stats/open_rate</t>
  </si>
  <si>
    <t>stats/click_rate</t>
  </si>
  <si>
    <t>2013-05-15 17:57:41</t>
  </si>
  <si>
    <t>en</t>
  </si>
  <si>
    <t>http://eepurl.com/DUcY9</t>
  </si>
  <si>
    <t>us4-9138714117-0c2186cba9@inbound.mailchimp.com</t>
  </si>
  <si>
    <t>pub</t>
  </si>
  <si>
    <t>set topleftcell=A27</t>
  </si>
  <si>
    <t>Open Rate</t>
  </si>
  <si>
    <t>List Avg</t>
  </si>
  <si>
    <t>Industry Avg</t>
  </si>
  <si>
    <t>Click Rate</t>
  </si>
  <si>
    <t>Opened</t>
  </si>
  <si>
    <t xml:space="preserve">Clicked </t>
  </si>
  <si>
    <t>Bounced</t>
  </si>
  <si>
    <t>Unsubscribed</t>
  </si>
  <si>
    <t>Successful deliveries</t>
  </si>
  <si>
    <t>Total opens</t>
  </si>
  <si>
    <t>Last opened</t>
  </si>
  <si>
    <t>Forwarded</t>
  </si>
  <si>
    <t>Clicks per unique opens</t>
  </si>
  <si>
    <t>Total clicks</t>
  </si>
  <si>
    <t>Last clicked</t>
  </si>
  <si>
    <t>Abuse reports</t>
  </si>
  <si>
    <t>set byposition=true</t>
  </si>
  <si>
    <t>Opens</t>
  </si>
  <si>
    <t>Clicks</t>
  </si>
  <si>
    <t>MailChimp Campaign Summary Report (refreshed with Analytics Edge)</t>
  </si>
  <si>
    <t>Delivered</t>
  </si>
  <si>
    <t>set rename=AJ Opens</t>
  </si>
  <si>
    <t>set rename=AK Clicks</t>
  </si>
  <si>
    <t>summary/timeseries/timestamp</t>
  </si>
  <si>
    <t>FUNCTION Convert</t>
  </si>
  <si>
    <t>set convertoption=D send_time ♦ Text2Date SourceFormat:yyyy-MM-dd HH:mm:ss GMT2Local</t>
  </si>
  <si>
    <t>set convertoption=Q summary/last_open ♦ Text2Date SourceFormat:yyyy-MM-dd HH:mm:ss GMT2Local</t>
  </si>
  <si>
    <t>set convertoption=V summary/last_click ♦ Text2Date SourceFormat:yyyy-MM-dd HH:mm:ss GMT2Local</t>
  </si>
  <si>
    <t>set convertoption=AH summary/timeseries/timestamp ♦ Text2Date SourceFormat:yyyy-MM-dd HH:mm:ss GMT2Local</t>
  </si>
  <si>
    <t>Call Convert</t>
  </si>
  <si>
    <t>http://analyticsedge.us4.list-manage.com/subscribe?u=59f50de7f0dea77cb4542d93b&amp;id=41a935d09a</t>
  </si>
  <si>
    <t>Weekly Newsletter</t>
  </si>
  <si>
    <t>Interactive Sales Summary Report</t>
  </si>
  <si>
    <t>Weekly Newsletter 2013 #17</t>
  </si>
  <si>
    <t>This workbook is provided for free from AnalyticsEdge.com. Simple refresh requires the Analytics Edge add-in with the MailChimp connector.</t>
  </si>
  <si>
    <t>Refresh Report</t>
  </si>
  <si>
    <t>set columnname=summary/timeseries/timestamp-1</t>
  </si>
  <si>
    <t>set columnname=summary/timeseries/emails_sent-1</t>
  </si>
  <si>
    <t>set columnname=summary/timeseries/unique_opens-1</t>
  </si>
  <si>
    <t>set columnname=summary/timeseries/recipients_click-1</t>
  </si>
  <si>
    <t>set columnname=summary/timeseries/timestamp-2</t>
  </si>
  <si>
    <t>set columnname=summary/timeseries/emails_sent-2</t>
  </si>
  <si>
    <t>set columnname=summary/timeseries/unique_opens-2</t>
  </si>
  <si>
    <t>set columnname=summary/timeseries/recipients_click-2</t>
  </si>
  <si>
    <t>set columnname=summary/timeseries/timestamp-3</t>
  </si>
  <si>
    <t>set columnname=summary/timeseries/emails_sent-3</t>
  </si>
  <si>
    <t>set columnname=summary/timeseries/unique_opens-3</t>
  </si>
  <si>
    <t>set columnname=summary/timeseries/recipients_click-3</t>
  </si>
  <si>
    <t>set columnname=summary/timeseries/timestamp-4</t>
  </si>
  <si>
    <t>set columnname=summary/timeseries/emails_sent-4</t>
  </si>
  <si>
    <t>set columnname=summary/timeseries/unique_opens-4</t>
  </si>
  <si>
    <t>set columnname=summary/timeseries/recipients_click-4</t>
  </si>
  <si>
    <t>set columnname=summary/timeseries/timestamp-5</t>
  </si>
  <si>
    <t>set columnname=summary/timeseries/emails_sent-5</t>
  </si>
  <si>
    <t>set columnname=summary/timeseries/unique_opens-5</t>
  </si>
  <si>
    <t>set columnname=summary/timeseries/recipients_click-5</t>
  </si>
  <si>
    <t>set columnname=summary/timeseries/timestamp-6</t>
  </si>
  <si>
    <t>set columnname=summary/timeseries/emails_sent-6</t>
  </si>
  <si>
    <t>set columnname=summary/timeseries/unique_opens-6</t>
  </si>
  <si>
    <t>set columnname=summary/timeseries/recipients_click-6</t>
  </si>
  <si>
    <t>set columnname=summary/timeseries/timestamp-7</t>
  </si>
  <si>
    <t>set columnname=summary/timeseries/emails_sent-7</t>
  </si>
  <si>
    <t>set columnname=summary/timeseries/unique_opens-7</t>
  </si>
  <si>
    <t>set columnname=summary/timeseries/recipients_click-7</t>
  </si>
  <si>
    <t>set columnname=summary/timeseries/timestamp-8</t>
  </si>
  <si>
    <t>set columnname=summary/timeseries/emails_sent-8</t>
  </si>
  <si>
    <t>set columnname=summary/timeseries/unique_opens-8</t>
  </si>
  <si>
    <t>set columnname=summary/timeseries/recipients_click-8</t>
  </si>
  <si>
    <t>set columnname=summary/timeseries/timestamp-9</t>
  </si>
  <si>
    <t>set columnname=summary/timeseries/emails_sent-9</t>
  </si>
  <si>
    <t>set columnname=summary/timeseries/unique_opens-9</t>
  </si>
  <si>
    <t>set columnname=summary/timeseries/recipients_click-9</t>
  </si>
  <si>
    <t>set columnname=summary/timeseries/timestamp-10</t>
  </si>
  <si>
    <t>set columnname=summary/timeseries/emails_sent-10</t>
  </si>
  <si>
    <t>set columnname=summary/timeseries/unique_opens-10</t>
  </si>
  <si>
    <t>set columnname=summary/timeseries/recipients_click-10</t>
  </si>
  <si>
    <t>set columnname=summary/timeseries/timestamp-11</t>
  </si>
  <si>
    <t>set columnname=summary/timeseries/emails_sent-11</t>
  </si>
  <si>
    <t>set columnname=summary/timeseries/unique_opens-11</t>
  </si>
  <si>
    <t>set columnname=summary/timeseries/recipients_click-11</t>
  </si>
  <si>
    <t>set columnname=summary/timeseries/timestamp-12</t>
  </si>
  <si>
    <t>set columnname=summary/timeseries/emails_sent-12</t>
  </si>
  <si>
    <t>set columnname=summary/timeseries/unique_opens-12</t>
  </si>
  <si>
    <t>set columnname=summary/timeseries/recipients_click-12</t>
  </si>
  <si>
    <t>set columnname=summary/timeseries/timestamp-13</t>
  </si>
  <si>
    <t>set columnname=summary/timeseries/emails_sent-13</t>
  </si>
  <si>
    <t>set columnname=summary/timeseries/unique_opens-13</t>
  </si>
  <si>
    <t>set columnname=summary/timeseries/recipients_click-13</t>
  </si>
  <si>
    <t>set columnname=summary/timeseries/timestamp-14</t>
  </si>
  <si>
    <t>set columnname=summary/timeseries/emails_sent-14</t>
  </si>
  <si>
    <t>set columnname=summary/timeseries/unique_opens-14</t>
  </si>
  <si>
    <t>set columnname=summary/timeseries/recipients_click-14</t>
  </si>
  <si>
    <t>set columnname=summary/timeseries/timestamp-15</t>
  </si>
  <si>
    <t>set columnname=summary/timeseries/emails_sent-15</t>
  </si>
  <si>
    <t>set columnname=summary/timeseries/unique_opens-15</t>
  </si>
  <si>
    <t>set columnname=summary/timeseries/recipients_click-15</t>
  </si>
  <si>
    <t>set columnname=summary/timeseries/timestamp-16</t>
  </si>
  <si>
    <t>set columnname=summary/timeseries/emails_sent-16</t>
  </si>
  <si>
    <t>set columnname=summary/timeseries/unique_opens-16</t>
  </si>
  <si>
    <t>set columnname=summary/timeseries/recipients_click-16</t>
  </si>
  <si>
    <t>set columnname=summary/timeseries/timestamp-17</t>
  </si>
  <si>
    <t>set columnname=summary/timeseries/emails_sent-17</t>
  </si>
  <si>
    <t>set columnname=summary/timeseries/unique_opens-17</t>
  </si>
  <si>
    <t>set columnname=summary/timeseries/recipients_click-17</t>
  </si>
  <si>
    <t>set columnname=summary/timeseries/timestamp-18</t>
  </si>
  <si>
    <t>set columnname=summary/timeseries/emails_sent-18</t>
  </si>
  <si>
    <t>set columnname=summary/timeseries/unique_opens-18</t>
  </si>
  <si>
    <t>set columnname=summary/timeseries/recipients_click-18</t>
  </si>
  <si>
    <t>set columnname=summary/timeseries/timestamp-19</t>
  </si>
  <si>
    <t>set columnname=summary/timeseries/emails_sent-19</t>
  </si>
  <si>
    <t>set columnname=summary/timeseries/unique_opens-19</t>
  </si>
  <si>
    <t>set columnname=summary/timeseries/recipients_click-19</t>
  </si>
  <si>
    <t>set columnname=summary/timeseries/timestamp-20</t>
  </si>
  <si>
    <t>set columnname=summary/timeseries/emails_sent-20</t>
  </si>
  <si>
    <t>set columnname=summary/timeseries/unique_opens-20</t>
  </si>
  <si>
    <t>set columnname=summary/timeseries/recipients_click-20</t>
  </si>
  <si>
    <t>set columnname=summary/timeseries/timestamp-21</t>
  </si>
  <si>
    <t>set columnname=summary/timeseries/emails_sent-21</t>
  </si>
  <si>
    <t>set columnname=summary/timeseries/unique_opens-21</t>
  </si>
  <si>
    <t>set columnname=summary/timeseries/recipients_click-21</t>
  </si>
  <si>
    <t>set columnname=summary/timeseries/timestamp-22</t>
  </si>
  <si>
    <t>set columnname=summary/timeseries/emails_sent-22</t>
  </si>
  <si>
    <t>set columnname=summary/timeseries/unique_opens-22</t>
  </si>
  <si>
    <t>set columnname=summary/timeseries/recipients_click-22</t>
  </si>
  <si>
    <t>set columnname=summary/timeseries/timestamp-23</t>
  </si>
  <si>
    <t>set columnname=summary/timeseries/emails_sent-23</t>
  </si>
  <si>
    <t>set columnname=summary/timeseries/unique_opens-23</t>
  </si>
  <si>
    <t>set columnname=summary/timeseries/recipients_click-23</t>
  </si>
  <si>
    <t>set convertoption=BK summary/timeseries/timestamp ♦ Date2Date TimeOnly</t>
  </si>
  <si>
    <t>set order=A,B,C,D,E,F,G,H,I,J,K,L,M,N,O,P,Q,R,S,T,U,V,W,X,Y,Z,AA,AB,AC,AD,AE,AF,AG,AI,AH,AJ,AK</t>
  </si>
  <si>
    <t>link</t>
  </si>
  <si>
    <t>Download the add-in: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</si>
</sst>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9]m/d/yy\ h:mm\ AM/P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0" fontId="0" fillId="0" borderId="0" xfId="0" applyNumberFormat="1"/>
    <xf numFmtId="0" fontId="2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/>
    </xf>
    <xf numFmtId="164" fontId="5" fillId="0" borderId="0" xfId="1" applyNumberFormat="1" applyFont="1"/>
    <xf numFmtId="0" fontId="4" fillId="0" borderId="0" xfId="0" applyNumberFormat="1" applyFont="1"/>
    <xf numFmtId="0" fontId="2" fillId="0" borderId="2" xfId="0" applyNumberFormat="1" applyFont="1" applyBorder="1" applyAlignment="1">
      <alignment horizontal="center" vertical="top"/>
    </xf>
    <xf numFmtId="0" fontId="6" fillId="0" borderId="0" xfId="0" applyNumberFormat="1" applyFont="1"/>
    <xf numFmtId="0" fontId="0" fillId="0" borderId="3" xfId="0" applyNumberFormat="1" applyBorder="1"/>
    <xf numFmtId="49" fontId="3" fillId="0" borderId="0" xfId="0" applyNumberFormat="1" applyFont="1"/>
    <xf numFmtId="0" fontId="7" fillId="0" borderId="0" xfId="0" applyNumberFormat="1" applyFont="1"/>
    <xf numFmtId="164" fontId="8" fillId="0" borderId="0" xfId="1" applyNumberFormat="1" applyFont="1"/>
    <xf numFmtId="164" fontId="9" fillId="0" borderId="0" xfId="1" applyNumberFormat="1" applyFont="1"/>
    <xf numFmtId="0" fontId="9" fillId="0" borderId="0" xfId="0" applyNumberFormat="1" applyFont="1"/>
    <xf numFmtId="0" fontId="8" fillId="0" borderId="1" xfId="0" applyNumberFormat="1" applyFont="1" applyBorder="1" applyAlignment="1">
      <alignment horizontal="center"/>
    </xf>
    <xf numFmtId="9" fontId="10" fillId="0" borderId="0" xfId="1" applyNumberFormat="1" applyFont="1"/>
    <xf numFmtId="0" fontId="10" fillId="0" borderId="0" xfId="0" applyNumberFormat="1" applyFont="1"/>
    <xf numFmtId="0" fontId="10" fillId="0" borderId="3" xfId="0" applyNumberFormat="1" applyFont="1" applyBorder="1"/>
    <xf numFmtId="49" fontId="10" fillId="0" borderId="0" xfId="0" applyNumberFormat="1" applyFont="1"/>
    <xf numFmtId="0" fontId="0" fillId="0" borderId="0" xfId="0" applyNumberFormat="1" applyFont="1"/>
    <xf numFmtId="0" fontId="10" fillId="0" borderId="0" xfId="0" applyNumberFormat="1" applyFont="1" applyAlignment="1">
      <alignment horizontal="right"/>
    </xf>
    <xf numFmtId="9" fontId="9" fillId="0" borderId="0" xfId="1" applyFont="1" applyAlignment="1">
      <alignment horizontal="right"/>
    </xf>
    <xf numFmtId="22" fontId="0" fillId="0" borderId="0" xfId="0" applyNumberFormat="1"/>
    <xf numFmtId="19" fontId="0" fillId="0" borderId="0" xfId="0" applyNumberFormat="1"/>
    <xf numFmtId="165" fontId="9" fillId="0" borderId="0" xfId="0" applyNumberFormat="1" applyFont="1"/>
    <xf numFmtId="0" fontId="11" fillId="0" borderId="0" xfId="2" applyNumberFormat="1" applyAlignment="1">
      <alignment horizontal="left"/>
    </xf>
    <xf numFmtId="0" fontId="6" fillId="0" borderId="0" xfId="0" applyFont="1" applyAlignment="1">
      <alignment horizontal="righ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2D0A1"/>
      <color rgb="FF009999"/>
      <color rgb="FF00CC99"/>
      <color rgb="FF0066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24-hour performance</a:t>
            </a:r>
          </a:p>
        </c:rich>
      </c:tx>
      <c:layout>
        <c:manualLayout>
          <c:xMode val="edge"/>
          <c:yMode val="edge"/>
          <c:x val="7.7806819180916299E-3"/>
          <c:y val="1.61939788874353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314154591279922E-2"/>
          <c:y val="0.15472860563275984"/>
          <c:w val="0.928839202986117"/>
          <c:h val="0.56562979784266787"/>
        </c:manualLayout>
      </c:layout>
      <c:lineChart>
        <c:grouping val="standard"/>
        <c:varyColors val="0"/>
        <c:ser>
          <c:idx val="1"/>
          <c:order val="0"/>
          <c:tx>
            <c:strRef>
              <c:f>'Campaign Summary Data'!$AI$1</c:f>
              <c:strCache>
                <c:ptCount val="1"/>
                <c:pt idx="0">
                  <c:v>Opens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ymbol val="none"/>
          </c:marker>
          <c:cat>
            <c:numRef>
              <c:f>'Campaign Summary Data'!$AH$2:$AH$25</c:f>
              <c:numCache>
                <c:formatCode>h:mm:ss\ AM/PM</c:formatCode>
                <c:ptCount val="24"/>
                <c:pt idx="0">
                  <c:v>0.625</c:v>
                </c:pt>
                <c:pt idx="1">
                  <c:v>0.66666666666666663</c:v>
                </c:pt>
                <c:pt idx="2">
                  <c:v>0.70833333333333337</c:v>
                </c:pt>
                <c:pt idx="3">
                  <c:v>0.75</c:v>
                </c:pt>
                <c:pt idx="4">
                  <c:v>0.79166666666666663</c:v>
                </c:pt>
                <c:pt idx="5">
                  <c:v>0.83333333333333337</c:v>
                </c:pt>
                <c:pt idx="6">
                  <c:v>0.875</c:v>
                </c:pt>
                <c:pt idx="7">
                  <c:v>0.91666666666666663</c:v>
                </c:pt>
                <c:pt idx="8">
                  <c:v>0.95833333333333337</c:v>
                </c:pt>
                <c:pt idx="9">
                  <c:v>0.20833333333333334</c:v>
                </c:pt>
                <c:pt idx="10">
                  <c:v>0.25</c:v>
                </c:pt>
                <c:pt idx="11">
                  <c:v>0.29166666666666669</c:v>
                </c:pt>
                <c:pt idx="12">
                  <c:v>0.33333333333333331</c:v>
                </c:pt>
                <c:pt idx="13">
                  <c:v>0.375</c:v>
                </c:pt>
                <c:pt idx="14">
                  <c:v>0.41666666666666669</c:v>
                </c:pt>
                <c:pt idx="15">
                  <c:v>0.45833333333333331</c:v>
                </c:pt>
                <c:pt idx="16">
                  <c:v>0.5</c:v>
                </c:pt>
                <c:pt idx="17">
                  <c:v>0.54166666666666663</c:v>
                </c:pt>
                <c:pt idx="18">
                  <c:v>0.58333333333333337</c:v>
                </c:pt>
                <c:pt idx="19">
                  <c:v>0</c:v>
                </c:pt>
                <c:pt idx="20">
                  <c:v>4.1666666666666664E-2</c:v>
                </c:pt>
                <c:pt idx="21">
                  <c:v>8.3333333333333329E-2</c:v>
                </c:pt>
                <c:pt idx="22">
                  <c:v>0.125</c:v>
                </c:pt>
                <c:pt idx="23">
                  <c:v>0.16666666666666666</c:v>
                </c:pt>
              </c:numCache>
            </c:numRef>
          </c:cat>
          <c:val>
            <c:numRef>
              <c:f>'Campaign Summary Data'!$AI$2:$AI$25</c:f>
              <c:numCache>
                <c:formatCode>General</c:formatCode>
                <c:ptCount val="24"/>
                <c:pt idx="0">
                  <c:v>0</c:v>
                </c:pt>
                <c:pt idx="1">
                  <c:v>5506</c:v>
                </c:pt>
                <c:pt idx="2">
                  <c:v>1651</c:v>
                </c:pt>
                <c:pt idx="3">
                  <c:v>520</c:v>
                </c:pt>
                <c:pt idx="4">
                  <c:v>800</c:v>
                </c:pt>
                <c:pt idx="5">
                  <c:v>254</c:v>
                </c:pt>
                <c:pt idx="6">
                  <c:v>121</c:v>
                </c:pt>
                <c:pt idx="7">
                  <c:v>53</c:v>
                </c:pt>
                <c:pt idx="8">
                  <c:v>44</c:v>
                </c:pt>
                <c:pt idx="9">
                  <c:v>92</c:v>
                </c:pt>
                <c:pt idx="10">
                  <c:v>33</c:v>
                </c:pt>
                <c:pt idx="11">
                  <c:v>62</c:v>
                </c:pt>
                <c:pt idx="12">
                  <c:v>13</c:v>
                </c:pt>
                <c:pt idx="13">
                  <c:v>15</c:v>
                </c:pt>
                <c:pt idx="14">
                  <c:v>22</c:v>
                </c:pt>
                <c:pt idx="15">
                  <c:v>14</c:v>
                </c:pt>
                <c:pt idx="16">
                  <c:v>6</c:v>
                </c:pt>
                <c:pt idx="17">
                  <c:v>2</c:v>
                </c:pt>
                <c:pt idx="18">
                  <c:v>5</c:v>
                </c:pt>
                <c:pt idx="19">
                  <c:v>7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7E-422E-A57F-300BF4DC470A}"/>
            </c:ext>
          </c:extLst>
        </c:ser>
        <c:ser>
          <c:idx val="2"/>
          <c:order val="1"/>
          <c:tx>
            <c:strRef>
              <c:f>'Campaign Summary Data'!$AJ$1</c:f>
              <c:strCache>
                <c:ptCount val="1"/>
                <c:pt idx="0">
                  <c:v>Clicks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'Campaign Summary Data'!$AH$2:$AH$25</c:f>
              <c:numCache>
                <c:formatCode>h:mm:ss\ AM/PM</c:formatCode>
                <c:ptCount val="24"/>
                <c:pt idx="0">
                  <c:v>0.625</c:v>
                </c:pt>
                <c:pt idx="1">
                  <c:v>0.66666666666666663</c:v>
                </c:pt>
                <c:pt idx="2">
                  <c:v>0.70833333333333337</c:v>
                </c:pt>
                <c:pt idx="3">
                  <c:v>0.75</c:v>
                </c:pt>
                <c:pt idx="4">
                  <c:v>0.79166666666666663</c:v>
                </c:pt>
                <c:pt idx="5">
                  <c:v>0.83333333333333337</c:v>
                </c:pt>
                <c:pt idx="6">
                  <c:v>0.875</c:v>
                </c:pt>
                <c:pt idx="7">
                  <c:v>0.91666666666666663</c:v>
                </c:pt>
                <c:pt idx="8">
                  <c:v>0.95833333333333337</c:v>
                </c:pt>
                <c:pt idx="9">
                  <c:v>0.20833333333333334</c:v>
                </c:pt>
                <c:pt idx="10">
                  <c:v>0.25</c:v>
                </c:pt>
                <c:pt idx="11">
                  <c:v>0.29166666666666669</c:v>
                </c:pt>
                <c:pt idx="12">
                  <c:v>0.33333333333333331</c:v>
                </c:pt>
                <c:pt idx="13">
                  <c:v>0.375</c:v>
                </c:pt>
                <c:pt idx="14">
                  <c:v>0.41666666666666669</c:v>
                </c:pt>
                <c:pt idx="15">
                  <c:v>0.45833333333333331</c:v>
                </c:pt>
                <c:pt idx="16">
                  <c:v>0.5</c:v>
                </c:pt>
                <c:pt idx="17">
                  <c:v>0.54166666666666663</c:v>
                </c:pt>
                <c:pt idx="18">
                  <c:v>0.58333333333333337</c:v>
                </c:pt>
                <c:pt idx="19">
                  <c:v>0</c:v>
                </c:pt>
                <c:pt idx="20">
                  <c:v>4.1666666666666664E-2</c:v>
                </c:pt>
                <c:pt idx="21">
                  <c:v>8.3333333333333329E-2</c:v>
                </c:pt>
                <c:pt idx="22">
                  <c:v>0.125</c:v>
                </c:pt>
                <c:pt idx="23">
                  <c:v>0.16666666666666666</c:v>
                </c:pt>
              </c:numCache>
            </c:numRef>
          </c:cat>
          <c:val>
            <c:numRef>
              <c:f>'Campaign Summary Data'!$AJ$2:$AJ$25</c:f>
              <c:numCache>
                <c:formatCode>General</c:formatCode>
                <c:ptCount val="24"/>
                <c:pt idx="0">
                  <c:v>0</c:v>
                </c:pt>
                <c:pt idx="1">
                  <c:v>2321</c:v>
                </c:pt>
                <c:pt idx="2">
                  <c:v>1023</c:v>
                </c:pt>
                <c:pt idx="3">
                  <c:v>104</c:v>
                </c:pt>
                <c:pt idx="4">
                  <c:v>160</c:v>
                </c:pt>
                <c:pt idx="5">
                  <c:v>50.8</c:v>
                </c:pt>
                <c:pt idx="6">
                  <c:v>24.2</c:v>
                </c:pt>
                <c:pt idx="7">
                  <c:v>10.6</c:v>
                </c:pt>
                <c:pt idx="8">
                  <c:v>8.8000000000000007</c:v>
                </c:pt>
                <c:pt idx="9">
                  <c:v>18.399999999999999</c:v>
                </c:pt>
                <c:pt idx="10">
                  <c:v>6.6</c:v>
                </c:pt>
                <c:pt idx="11">
                  <c:v>12.4</c:v>
                </c:pt>
                <c:pt idx="12">
                  <c:v>2.6</c:v>
                </c:pt>
                <c:pt idx="13">
                  <c:v>3</c:v>
                </c:pt>
                <c:pt idx="14">
                  <c:v>4.4000000000000004</c:v>
                </c:pt>
                <c:pt idx="15">
                  <c:v>2.8</c:v>
                </c:pt>
                <c:pt idx="16">
                  <c:v>1.2</c:v>
                </c:pt>
                <c:pt idx="17">
                  <c:v>0.4</c:v>
                </c:pt>
                <c:pt idx="18">
                  <c:v>1</c:v>
                </c:pt>
                <c:pt idx="19">
                  <c:v>1.4</c:v>
                </c:pt>
                <c:pt idx="20">
                  <c:v>0.4</c:v>
                </c:pt>
                <c:pt idx="21">
                  <c:v>0.6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E-422E-A57F-300BF4DC4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60256"/>
        <c:axId val="42363712"/>
      </c:lineChart>
      <c:catAx>
        <c:axId val="44960256"/>
        <c:scaling>
          <c:orientation val="minMax"/>
        </c:scaling>
        <c:delete val="0"/>
        <c:axPos val="b"/>
        <c:numFmt formatCode="[$-409]h:mmAM/PM;@" sourceLinked="0"/>
        <c:majorTickMark val="none"/>
        <c:minorTickMark val="none"/>
        <c:tickLblPos val="nextTo"/>
        <c:crossAx val="42363712"/>
        <c:crosses val="autoZero"/>
        <c:auto val="1"/>
        <c:lblAlgn val="ctr"/>
        <c:lblOffset val="100"/>
        <c:noMultiLvlLbl val="0"/>
      </c:catAx>
      <c:valAx>
        <c:axId val="42363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960256"/>
        <c:crosses val="autoZero"/>
        <c:crossBetween val="between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0.79960074380621504"/>
          <c:y val="2.3242251458379614E-2"/>
          <c:w val="0.17330981407316293"/>
          <c:h val="7.5581665144521512E-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72965879265043E-3"/>
          <c:y val="9.2592592592592587E-3"/>
          <c:w val="0.99487270341207346"/>
          <c:h val="0.971413324433139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2D0A1"/>
            </a:solidFill>
          </c:spPr>
          <c:invertIfNegative val="0"/>
          <c:val>
            <c:numRef>
              <c:f>Report!$I$9</c:f>
              <c:numCache>
                <c:formatCode>0.0%</c:formatCode>
                <c:ptCount val="1"/>
                <c:pt idx="0">
                  <c:v>0.34020399490012748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F-4764-A1D0-B586F6CC9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399360"/>
        <c:axId val="42363136"/>
      </c:barChart>
      <c:catAx>
        <c:axId val="48399360"/>
        <c:scaling>
          <c:orientation val="minMax"/>
        </c:scaling>
        <c:delete val="1"/>
        <c:axPos val="l"/>
        <c:majorTickMark val="out"/>
        <c:minorTickMark val="none"/>
        <c:tickLblPos val="nextTo"/>
        <c:crossAx val="42363136"/>
        <c:crosses val="autoZero"/>
        <c:auto val="1"/>
        <c:lblAlgn val="ctr"/>
        <c:lblOffset val="100"/>
        <c:noMultiLvlLbl val="0"/>
      </c:catAx>
      <c:valAx>
        <c:axId val="42363136"/>
        <c:scaling>
          <c:orientation val="minMax"/>
          <c:max val="1"/>
          <c:min val="0"/>
        </c:scaling>
        <c:delete val="1"/>
        <c:axPos val="b"/>
        <c:numFmt formatCode="0.0%" sourceLinked="1"/>
        <c:majorTickMark val="out"/>
        <c:minorTickMark val="none"/>
        <c:tickLblPos val="nextTo"/>
        <c:crossAx val="4839936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272965879265043E-3"/>
          <c:y val="9.2592592592592587E-3"/>
          <c:w val="0.99487270341207346"/>
          <c:h val="0.971413324433139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2D0A1"/>
            </a:solidFill>
          </c:spPr>
          <c:invertIfNegative val="0"/>
          <c:val>
            <c:numRef>
              <c:f>Report!$D$9</c:f>
              <c:numCache>
                <c:formatCode>0.0%</c:formatCode>
                <c:ptCount val="1"/>
                <c:pt idx="0">
                  <c:v>0.2793090887013539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F-4B26-B72D-A8D9693D2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8400896"/>
        <c:axId val="47294144"/>
      </c:barChart>
      <c:catAx>
        <c:axId val="48400896"/>
        <c:scaling>
          <c:orientation val="minMax"/>
        </c:scaling>
        <c:delete val="1"/>
        <c:axPos val="l"/>
        <c:majorTickMark val="out"/>
        <c:minorTickMark val="none"/>
        <c:tickLblPos val="nextTo"/>
        <c:crossAx val="47294144"/>
        <c:crosses val="autoZero"/>
        <c:auto val="1"/>
        <c:lblAlgn val="ctr"/>
        <c:lblOffset val="100"/>
        <c:noMultiLvlLbl val="0"/>
      </c:catAx>
      <c:valAx>
        <c:axId val="47294144"/>
        <c:scaling>
          <c:orientation val="minMax"/>
          <c:max val="1"/>
          <c:min val="0"/>
        </c:scaling>
        <c:delete val="1"/>
        <c:axPos val="b"/>
        <c:numFmt formatCode="0.0%" sourceLinked="1"/>
        <c:majorTickMark val="out"/>
        <c:minorTickMark val="none"/>
        <c:tickLblPos val="nextTo"/>
        <c:crossAx val="4840089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9</xdr:col>
      <xdr:colOff>9524</xdr:colOff>
      <xdr:row>36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9</xdr:col>
      <xdr:colOff>0</xdr:colOff>
      <xdr:row>10</xdr:row>
      <xdr:rowOff>4762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4</xdr:col>
      <xdr:colOff>0</xdr:colOff>
      <xdr:row>10</xdr:row>
      <xdr:rowOff>4762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mcoverview&amp;utm_medium=freewb&amp;utm_campaign=mcoverview-2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GridLines="0" tabSelected="1" workbookViewId="0">
      <selection activeCell="I1" sqref="I1"/>
    </sheetView>
  </sheetViews>
  <sheetFormatPr defaultColWidth="11.7109375" defaultRowHeight="15" x14ac:dyDescent="0.25"/>
  <cols>
    <col min="1" max="3" width="14.140625" style="3" customWidth="1"/>
    <col min="4" max="4" width="16.140625" style="3" bestFit="1" customWidth="1"/>
    <col min="5" max="6" width="14.140625" style="3" customWidth="1"/>
    <col min="7" max="7" width="16.28515625" style="3" customWidth="1"/>
    <col min="8" max="8" width="14.140625" style="3" customWidth="1"/>
    <col min="9" max="9" width="16.140625" style="3" bestFit="1" customWidth="1"/>
    <col min="10" max="10" width="14.140625" style="3" customWidth="1"/>
    <col min="11" max="16384" width="11.7109375" style="3"/>
  </cols>
  <sheetData>
    <row r="1" spans="1:9" x14ac:dyDescent="0.25">
      <c r="A1" s="9" t="s">
        <v>152</v>
      </c>
      <c r="H1" s="28" t="s">
        <v>264</v>
      </c>
      <c r="I1" s="27" t="s">
        <v>263</v>
      </c>
    </row>
    <row r="2" spans="1:9" ht="33.75" x14ac:dyDescent="0.5">
      <c r="A2" s="11" t="str">
        <f>'Campaign Summary Data'!C2</f>
        <v>Weekly Newsletter 2013 #17</v>
      </c>
    </row>
    <row r="4" spans="1:9" ht="23.25" x14ac:dyDescent="0.35">
      <c r="A4" s="12" t="str">
        <f>'Campaign Summary Data'!F2&amp;" Recipients"</f>
        <v>32942 Recipients</v>
      </c>
    </row>
    <row r="6" spans="1:9" x14ac:dyDescent="0.25">
      <c r="A6" s="21" t="s">
        <v>95</v>
      </c>
      <c r="B6" s="20" t="str">
        <f>'Campaign Summary Data'!C28</f>
        <v>Weekly Newsletter</v>
      </c>
      <c r="C6" s="15"/>
      <c r="F6" s="21" t="s">
        <v>153</v>
      </c>
      <c r="G6" s="26">
        <f>'Campaign Summary Data'!D2</f>
        <v>41534.665243055555</v>
      </c>
    </row>
    <row r="7" spans="1:9" x14ac:dyDescent="0.25">
      <c r="A7" s="21" t="s">
        <v>96</v>
      </c>
      <c r="B7" s="20" t="str">
        <f>'Campaign Summary Data'!E2</f>
        <v>Interactive Sales Summary Report</v>
      </c>
      <c r="C7" s="15"/>
    </row>
    <row r="9" spans="1:9" ht="18.75" x14ac:dyDescent="0.3">
      <c r="A9" s="7" t="s">
        <v>133</v>
      </c>
      <c r="D9" s="13">
        <f>'Campaign Summary Data'!R2/'Campaign Summary Data'!F2</f>
        <v>0.2793090887013539</v>
      </c>
      <c r="F9" s="7" t="s">
        <v>136</v>
      </c>
      <c r="I9" s="13">
        <f>'Campaign Summary Data'!T2/'Campaign Summary Data'!F2</f>
        <v>0.34020399490012748</v>
      </c>
    </row>
    <row r="10" spans="1:9" ht="14.25" customHeight="1" x14ac:dyDescent="0.3">
      <c r="A10" s="7"/>
      <c r="D10" s="6"/>
      <c r="F10" s="7"/>
      <c r="I10" s="6"/>
    </row>
    <row r="11" spans="1:9" x14ac:dyDescent="0.25">
      <c r="A11" s="3" t="s">
        <v>134</v>
      </c>
      <c r="B11" s="10"/>
      <c r="C11" s="10"/>
      <c r="D11" s="14">
        <f>'Campaign Summary Data'!AC28/100</f>
        <v>0.83333333333333004</v>
      </c>
      <c r="F11" s="3" t="s">
        <v>134</v>
      </c>
      <c r="G11" s="10"/>
      <c r="H11" s="10"/>
      <c r="I11" s="14">
        <f>'Campaign Summary Data'!AD28/100</f>
        <v>0.16666666666666999</v>
      </c>
    </row>
    <row r="12" spans="1:9" x14ac:dyDescent="0.25">
      <c r="A12" s="3" t="s">
        <v>135</v>
      </c>
      <c r="B12" s="10"/>
      <c r="C12" s="10"/>
      <c r="D12" s="14">
        <f>'Campaign Summary Data'!AB2</f>
        <v>0.17233498053365001</v>
      </c>
      <c r="F12" s="3" t="s">
        <v>135</v>
      </c>
      <c r="G12" s="10"/>
      <c r="H12" s="10"/>
      <c r="I12" s="14">
        <f>'Campaign Summary Data'!AC2</f>
        <v>2.5216070163646E-2</v>
      </c>
    </row>
    <row r="14" spans="1:9" ht="30" customHeight="1" x14ac:dyDescent="0.3">
      <c r="B14" s="16">
        <f>'Campaign Summary Data'!R2</f>
        <v>9201</v>
      </c>
      <c r="C14" s="5"/>
      <c r="D14" s="16">
        <f>'Campaign Summary Data'!T2</f>
        <v>11207</v>
      </c>
      <c r="E14" s="5"/>
      <c r="F14" s="16">
        <f>'Campaign Summary Data'!J2+'Campaign Summary Data'!K2</f>
        <v>242</v>
      </c>
      <c r="G14" s="5"/>
      <c r="H14" s="16">
        <f>'Campaign Summary Data'!L2</f>
        <v>5</v>
      </c>
    </row>
    <row r="15" spans="1:9" ht="24" customHeight="1" x14ac:dyDescent="0.25">
      <c r="B15" s="8" t="s">
        <v>137</v>
      </c>
      <c r="C15" s="4"/>
      <c r="D15" s="8" t="s">
        <v>138</v>
      </c>
      <c r="E15" s="4"/>
      <c r="F15" s="8" t="s">
        <v>139</v>
      </c>
      <c r="G15" s="4"/>
      <c r="H15" s="8" t="s">
        <v>140</v>
      </c>
    </row>
    <row r="17" spans="1:9" x14ac:dyDescent="0.25">
      <c r="A17" s="3" t="s">
        <v>141</v>
      </c>
      <c r="B17" s="10"/>
      <c r="C17" s="19"/>
      <c r="D17" s="23" t="str">
        <f>'Campaign Summary Data'!F2-'Campaign Summary Data'!J2-'Campaign Summary Data'!K2&amp;"  ("&amp;ROUND(('Campaign Summary Data'!F2-'Campaign Summary Data'!J2-'Campaign Summary Data'!K2)/'Campaign Summary Data'!F2*100,1)&amp;"%)"</f>
        <v>32700  (99.3%)</v>
      </c>
      <c r="F17" s="3" t="s">
        <v>145</v>
      </c>
      <c r="G17" s="10"/>
      <c r="H17" s="10"/>
      <c r="I17" s="17">
        <f>D14/B14</f>
        <v>1.2180197804586459</v>
      </c>
    </row>
    <row r="18" spans="1:9" x14ac:dyDescent="0.25">
      <c r="A18" s="3" t="s">
        <v>142</v>
      </c>
      <c r="B18" s="10"/>
      <c r="C18" s="10"/>
      <c r="D18" s="22">
        <f>'Campaign Summary Data'!P2</f>
        <v>14211</v>
      </c>
      <c r="F18" s="3" t="s">
        <v>146</v>
      </c>
      <c r="G18" s="10"/>
      <c r="H18" s="10"/>
      <c r="I18" s="18">
        <f>'Campaign Summary Data'!S2</f>
        <v>21201</v>
      </c>
    </row>
    <row r="19" spans="1:9" x14ac:dyDescent="0.25">
      <c r="A19" s="3" t="s">
        <v>143</v>
      </c>
      <c r="B19" s="10"/>
      <c r="C19" s="10"/>
      <c r="D19" s="26">
        <f>'Campaign Summary Data'!Q2</f>
        <v>41552.512627314813</v>
      </c>
      <c r="F19" s="3" t="s">
        <v>147</v>
      </c>
      <c r="G19" s="10"/>
      <c r="H19" s="10"/>
      <c r="I19" s="26">
        <f>'Campaign Summary Data'!V2</f>
        <v>41552.512685185182</v>
      </c>
    </row>
    <row r="20" spans="1:9" x14ac:dyDescent="0.25">
      <c r="A20" s="3" t="s">
        <v>144</v>
      </c>
      <c r="B20" s="10"/>
      <c r="C20" s="10"/>
      <c r="D20" s="18">
        <f>'Campaign Summary Data'!N2</f>
        <v>0</v>
      </c>
      <c r="F20" s="3" t="s">
        <v>148</v>
      </c>
      <c r="G20" s="10"/>
      <c r="H20" s="10"/>
      <c r="I20" s="18">
        <f>'Campaign Summary Data'!M2</f>
        <v>2</v>
      </c>
    </row>
    <row r="38" spans="1:1" x14ac:dyDescent="0.25">
      <c r="A38" s="9" t="s">
        <v>167</v>
      </c>
    </row>
  </sheetData>
  <hyperlinks>
    <hyperlink ref="I1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3"/>
  <sheetViews>
    <sheetView topLeftCell="A112" workbookViewId="0"/>
  </sheetViews>
  <sheetFormatPr defaultRowHeight="15" x14ac:dyDescent="0.25"/>
  <sheetData>
    <row r="1" spans="1:1" x14ac:dyDescent="0.25">
      <c r="A1" t="s">
        <v>168</v>
      </c>
    </row>
    <row r="2" spans="1:1" x14ac:dyDescent="0.25">
      <c r="A2" t="s">
        <v>18</v>
      </c>
    </row>
    <row r="3" spans="1:1" x14ac:dyDescent="0.25">
      <c r="A3" t="s">
        <v>0</v>
      </c>
    </row>
    <row r="4" spans="1:1" x14ac:dyDescent="0.25">
      <c r="A4" t="s">
        <v>19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20</v>
      </c>
    </row>
    <row r="8" spans="1:1" x14ac:dyDescent="0.25">
      <c r="A8" t="s">
        <v>11</v>
      </c>
    </row>
    <row r="9" spans="1:1" x14ac:dyDescent="0.25">
      <c r="A9" t="s">
        <v>6</v>
      </c>
    </row>
    <row r="10" spans="1:1" x14ac:dyDescent="0.25">
      <c r="A10" t="s">
        <v>14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15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  <row r="41" spans="1:1" x14ac:dyDescent="0.25">
      <c r="A41" t="s">
        <v>88</v>
      </c>
    </row>
    <row r="42" spans="1:1" x14ac:dyDescent="0.25">
      <c r="A42" t="s">
        <v>89</v>
      </c>
    </row>
    <row r="43" spans="1:1" x14ac:dyDescent="0.25">
      <c r="A43" t="s">
        <v>90</v>
      </c>
    </row>
    <row r="44" spans="1:1" x14ac:dyDescent="0.25">
      <c r="A44" t="s">
        <v>91</v>
      </c>
    </row>
    <row r="45" spans="1:1" x14ac:dyDescent="0.25">
      <c r="A45" t="s">
        <v>92</v>
      </c>
    </row>
    <row r="46" spans="1:1" x14ac:dyDescent="0.25">
      <c r="A46" t="s">
        <v>93</v>
      </c>
    </row>
    <row r="47" spans="1:1" x14ac:dyDescent="0.25">
      <c r="A47" t="s">
        <v>94</v>
      </c>
    </row>
    <row r="48" spans="1:1" x14ac:dyDescent="0.25">
      <c r="A48" t="s">
        <v>169</v>
      </c>
    </row>
    <row r="49" spans="1:1" x14ac:dyDescent="0.25">
      <c r="A49" t="s">
        <v>170</v>
      </c>
    </row>
    <row r="50" spans="1:1" x14ac:dyDescent="0.25">
      <c r="A50" t="s">
        <v>171</v>
      </c>
    </row>
    <row r="51" spans="1:1" x14ac:dyDescent="0.25">
      <c r="A51" t="s">
        <v>172</v>
      </c>
    </row>
    <row r="52" spans="1:1" x14ac:dyDescent="0.25">
      <c r="A52" t="s">
        <v>173</v>
      </c>
    </row>
    <row r="53" spans="1:1" x14ac:dyDescent="0.25">
      <c r="A53" t="s">
        <v>174</v>
      </c>
    </row>
    <row r="54" spans="1:1" x14ac:dyDescent="0.25">
      <c r="A54" t="s">
        <v>175</v>
      </c>
    </row>
    <row r="55" spans="1:1" x14ac:dyDescent="0.25">
      <c r="A55" t="s">
        <v>176</v>
      </c>
    </row>
    <row r="56" spans="1:1" x14ac:dyDescent="0.25">
      <c r="A56" t="s">
        <v>177</v>
      </c>
    </row>
    <row r="57" spans="1:1" x14ac:dyDescent="0.25">
      <c r="A57" t="s">
        <v>178</v>
      </c>
    </row>
    <row r="58" spans="1:1" x14ac:dyDescent="0.25">
      <c r="A58" t="s">
        <v>179</v>
      </c>
    </row>
    <row r="59" spans="1:1" x14ac:dyDescent="0.25">
      <c r="A59" t="s">
        <v>180</v>
      </c>
    </row>
    <row r="60" spans="1:1" x14ac:dyDescent="0.25">
      <c r="A60" t="s">
        <v>181</v>
      </c>
    </row>
    <row r="61" spans="1:1" x14ac:dyDescent="0.25">
      <c r="A61" t="s">
        <v>182</v>
      </c>
    </row>
    <row r="62" spans="1:1" x14ac:dyDescent="0.25">
      <c r="A62" t="s">
        <v>183</v>
      </c>
    </row>
    <row r="63" spans="1:1" x14ac:dyDescent="0.25">
      <c r="A63" t="s">
        <v>184</v>
      </c>
    </row>
    <row r="64" spans="1:1" x14ac:dyDescent="0.25">
      <c r="A64" t="s">
        <v>185</v>
      </c>
    </row>
    <row r="65" spans="1:1" x14ac:dyDescent="0.25">
      <c r="A65" t="s">
        <v>186</v>
      </c>
    </row>
    <row r="66" spans="1:1" x14ac:dyDescent="0.25">
      <c r="A66" t="s">
        <v>187</v>
      </c>
    </row>
    <row r="67" spans="1:1" x14ac:dyDescent="0.25">
      <c r="A67" t="s">
        <v>188</v>
      </c>
    </row>
    <row r="68" spans="1:1" x14ac:dyDescent="0.25">
      <c r="A68" t="s">
        <v>189</v>
      </c>
    </row>
    <row r="69" spans="1:1" x14ac:dyDescent="0.25">
      <c r="A69" t="s">
        <v>190</v>
      </c>
    </row>
    <row r="70" spans="1:1" x14ac:dyDescent="0.25">
      <c r="A70" t="s">
        <v>191</v>
      </c>
    </row>
    <row r="71" spans="1:1" x14ac:dyDescent="0.25">
      <c r="A71" t="s">
        <v>192</v>
      </c>
    </row>
    <row r="72" spans="1:1" x14ac:dyDescent="0.25">
      <c r="A72" t="s">
        <v>193</v>
      </c>
    </row>
    <row r="73" spans="1:1" x14ac:dyDescent="0.25">
      <c r="A73" t="s">
        <v>194</v>
      </c>
    </row>
    <row r="74" spans="1:1" x14ac:dyDescent="0.25">
      <c r="A74" t="s">
        <v>195</v>
      </c>
    </row>
    <row r="75" spans="1:1" x14ac:dyDescent="0.25">
      <c r="A75" t="s">
        <v>196</v>
      </c>
    </row>
    <row r="76" spans="1:1" x14ac:dyDescent="0.25">
      <c r="A76" t="s">
        <v>197</v>
      </c>
    </row>
    <row r="77" spans="1:1" x14ac:dyDescent="0.25">
      <c r="A77" t="s">
        <v>198</v>
      </c>
    </row>
    <row r="78" spans="1:1" x14ac:dyDescent="0.25">
      <c r="A78" t="s">
        <v>199</v>
      </c>
    </row>
    <row r="79" spans="1:1" x14ac:dyDescent="0.25">
      <c r="A79" t="s">
        <v>200</v>
      </c>
    </row>
    <row r="80" spans="1:1" x14ac:dyDescent="0.25">
      <c r="A80" t="s">
        <v>201</v>
      </c>
    </row>
    <row r="81" spans="1:1" x14ac:dyDescent="0.25">
      <c r="A81" t="s">
        <v>202</v>
      </c>
    </row>
    <row r="82" spans="1:1" x14ac:dyDescent="0.25">
      <c r="A82" t="s">
        <v>203</v>
      </c>
    </row>
    <row r="83" spans="1:1" x14ac:dyDescent="0.25">
      <c r="A83" t="s">
        <v>204</v>
      </c>
    </row>
    <row r="84" spans="1:1" x14ac:dyDescent="0.25">
      <c r="A84" t="s">
        <v>205</v>
      </c>
    </row>
    <row r="85" spans="1:1" x14ac:dyDescent="0.25">
      <c r="A85" t="s">
        <v>206</v>
      </c>
    </row>
    <row r="86" spans="1:1" x14ac:dyDescent="0.25">
      <c r="A86" t="s">
        <v>207</v>
      </c>
    </row>
    <row r="87" spans="1:1" x14ac:dyDescent="0.25">
      <c r="A87" t="s">
        <v>208</v>
      </c>
    </row>
    <row r="88" spans="1:1" x14ac:dyDescent="0.25">
      <c r="A88" t="s">
        <v>209</v>
      </c>
    </row>
    <row r="89" spans="1:1" x14ac:dyDescent="0.25">
      <c r="A89" t="s">
        <v>210</v>
      </c>
    </row>
    <row r="90" spans="1:1" x14ac:dyDescent="0.25">
      <c r="A90" t="s">
        <v>211</v>
      </c>
    </row>
    <row r="91" spans="1:1" x14ac:dyDescent="0.25">
      <c r="A91" t="s">
        <v>212</v>
      </c>
    </row>
    <row r="92" spans="1:1" x14ac:dyDescent="0.25">
      <c r="A92" t="s">
        <v>213</v>
      </c>
    </row>
    <row r="93" spans="1:1" x14ac:dyDescent="0.25">
      <c r="A93" t="s">
        <v>214</v>
      </c>
    </row>
    <row r="94" spans="1:1" x14ac:dyDescent="0.25">
      <c r="A94" t="s">
        <v>215</v>
      </c>
    </row>
    <row r="95" spans="1:1" x14ac:dyDescent="0.25">
      <c r="A95" t="s">
        <v>216</v>
      </c>
    </row>
    <row r="96" spans="1:1" x14ac:dyDescent="0.25">
      <c r="A96" t="s">
        <v>217</v>
      </c>
    </row>
    <row r="97" spans="1:1" x14ac:dyDescent="0.25">
      <c r="A97" t="s">
        <v>218</v>
      </c>
    </row>
    <row r="98" spans="1:1" x14ac:dyDescent="0.25">
      <c r="A98" t="s">
        <v>219</v>
      </c>
    </row>
    <row r="99" spans="1:1" x14ac:dyDescent="0.25">
      <c r="A99" t="s">
        <v>220</v>
      </c>
    </row>
    <row r="100" spans="1:1" x14ac:dyDescent="0.25">
      <c r="A100" t="s">
        <v>221</v>
      </c>
    </row>
    <row r="101" spans="1:1" x14ac:dyDescent="0.25">
      <c r="A101" t="s">
        <v>222</v>
      </c>
    </row>
    <row r="102" spans="1:1" x14ac:dyDescent="0.25">
      <c r="A102" t="s">
        <v>223</v>
      </c>
    </row>
    <row r="103" spans="1:1" x14ac:dyDescent="0.25">
      <c r="A103" t="s">
        <v>224</v>
      </c>
    </row>
    <row r="104" spans="1:1" x14ac:dyDescent="0.25">
      <c r="A104" t="s">
        <v>225</v>
      </c>
    </row>
    <row r="105" spans="1:1" x14ac:dyDescent="0.25">
      <c r="A105" t="s">
        <v>226</v>
      </c>
    </row>
    <row r="106" spans="1:1" x14ac:dyDescent="0.25">
      <c r="A106" t="s">
        <v>227</v>
      </c>
    </row>
    <row r="107" spans="1:1" x14ac:dyDescent="0.25">
      <c r="A107" t="s">
        <v>228</v>
      </c>
    </row>
    <row r="108" spans="1:1" x14ac:dyDescent="0.25">
      <c r="A108" t="s">
        <v>229</v>
      </c>
    </row>
    <row r="109" spans="1:1" x14ac:dyDescent="0.25">
      <c r="A109" t="s">
        <v>230</v>
      </c>
    </row>
    <row r="110" spans="1:1" x14ac:dyDescent="0.25">
      <c r="A110" t="s">
        <v>231</v>
      </c>
    </row>
    <row r="111" spans="1:1" x14ac:dyDescent="0.25">
      <c r="A111" t="s">
        <v>232</v>
      </c>
    </row>
    <row r="112" spans="1:1" x14ac:dyDescent="0.25">
      <c r="A112" t="s">
        <v>233</v>
      </c>
    </row>
    <row r="113" spans="1:1" x14ac:dyDescent="0.25">
      <c r="A113" t="s">
        <v>234</v>
      </c>
    </row>
    <row r="114" spans="1:1" x14ac:dyDescent="0.25">
      <c r="A114" t="s">
        <v>235</v>
      </c>
    </row>
    <row r="115" spans="1:1" x14ac:dyDescent="0.25">
      <c r="A115" t="s">
        <v>236</v>
      </c>
    </row>
    <row r="116" spans="1:1" x14ac:dyDescent="0.25">
      <c r="A116" t="s">
        <v>237</v>
      </c>
    </row>
    <row r="117" spans="1:1" x14ac:dyDescent="0.25">
      <c r="A117" t="s">
        <v>238</v>
      </c>
    </row>
    <row r="118" spans="1:1" x14ac:dyDescent="0.25">
      <c r="A118" t="s">
        <v>239</v>
      </c>
    </row>
    <row r="119" spans="1:1" x14ac:dyDescent="0.25">
      <c r="A119" t="s">
        <v>240</v>
      </c>
    </row>
    <row r="120" spans="1:1" x14ac:dyDescent="0.25">
      <c r="A120" t="s">
        <v>241</v>
      </c>
    </row>
    <row r="121" spans="1:1" x14ac:dyDescent="0.25">
      <c r="A121" t="s">
        <v>242</v>
      </c>
    </row>
    <row r="122" spans="1:1" x14ac:dyDescent="0.25">
      <c r="A122" t="s">
        <v>243</v>
      </c>
    </row>
    <row r="123" spans="1:1" x14ac:dyDescent="0.25">
      <c r="A123" t="s">
        <v>244</v>
      </c>
    </row>
    <row r="124" spans="1:1" x14ac:dyDescent="0.25">
      <c r="A124" t="s">
        <v>245</v>
      </c>
    </row>
    <row r="125" spans="1:1" x14ac:dyDescent="0.25">
      <c r="A125" t="s">
        <v>246</v>
      </c>
    </row>
    <row r="126" spans="1:1" x14ac:dyDescent="0.25">
      <c r="A126" t="s">
        <v>247</v>
      </c>
    </row>
    <row r="127" spans="1:1" x14ac:dyDescent="0.25">
      <c r="A127" t="s">
        <v>248</v>
      </c>
    </row>
    <row r="128" spans="1:1" x14ac:dyDescent="0.25">
      <c r="A128" t="s">
        <v>249</v>
      </c>
    </row>
    <row r="129" spans="1:1" x14ac:dyDescent="0.25">
      <c r="A129" t="s">
        <v>250</v>
      </c>
    </row>
    <row r="130" spans="1:1" x14ac:dyDescent="0.25">
      <c r="A130" t="s">
        <v>251</v>
      </c>
    </row>
    <row r="131" spans="1:1" x14ac:dyDescent="0.25">
      <c r="A131" t="s">
        <v>252</v>
      </c>
    </row>
    <row r="132" spans="1:1" x14ac:dyDescent="0.25">
      <c r="A132" t="s">
        <v>253</v>
      </c>
    </row>
    <row r="133" spans="1:1" x14ac:dyDescent="0.25">
      <c r="A133" t="s">
        <v>254</v>
      </c>
    </row>
    <row r="134" spans="1:1" x14ac:dyDescent="0.25">
      <c r="A134" t="s">
        <v>255</v>
      </c>
    </row>
    <row r="135" spans="1:1" x14ac:dyDescent="0.25">
      <c r="A135" t="s">
        <v>256</v>
      </c>
    </row>
    <row r="136" spans="1:1" x14ac:dyDescent="0.25">
      <c r="A136" t="s">
        <v>257</v>
      </c>
    </row>
    <row r="137" spans="1:1" x14ac:dyDescent="0.25">
      <c r="A137" t="s">
        <v>258</v>
      </c>
    </row>
    <row r="138" spans="1:1" x14ac:dyDescent="0.25">
      <c r="A138" t="s">
        <v>259</v>
      </c>
    </row>
    <row r="139" spans="1:1" x14ac:dyDescent="0.25">
      <c r="A139" t="s">
        <v>260</v>
      </c>
    </row>
    <row r="140" spans="1:1" x14ac:dyDescent="0.25">
      <c r="A140" t="s">
        <v>8</v>
      </c>
    </row>
    <row r="141" spans="1:1" x14ac:dyDescent="0.25">
      <c r="A141" t="s">
        <v>6</v>
      </c>
    </row>
    <row r="142" spans="1:1" x14ac:dyDescent="0.25">
      <c r="A142" t="s">
        <v>7</v>
      </c>
    </row>
    <row r="143" spans="1:1" x14ac:dyDescent="0.25">
      <c r="A143" t="s">
        <v>8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157</v>
      </c>
    </row>
    <row r="151" spans="1:1" x14ac:dyDescent="0.25">
      <c r="A151" t="s">
        <v>261</v>
      </c>
    </row>
    <row r="152" spans="1:1" x14ac:dyDescent="0.25">
      <c r="A152" t="s">
        <v>162</v>
      </c>
    </row>
    <row r="153" spans="1:1" x14ac:dyDescent="0.25">
      <c r="A153" t="s">
        <v>6</v>
      </c>
    </row>
    <row r="154" spans="1:1" x14ac:dyDescent="0.25">
      <c r="A154" t="s">
        <v>149</v>
      </c>
    </row>
    <row r="155" spans="1:1" x14ac:dyDescent="0.25">
      <c r="A155" t="s">
        <v>154</v>
      </c>
    </row>
    <row r="156" spans="1:1" x14ac:dyDescent="0.25">
      <c r="A156" t="s">
        <v>155</v>
      </c>
    </row>
    <row r="157" spans="1:1" x14ac:dyDescent="0.25">
      <c r="A157" t="s">
        <v>262</v>
      </c>
    </row>
    <row r="158" spans="1:1" x14ac:dyDescent="0.25">
      <c r="A158" t="s">
        <v>8</v>
      </c>
    </row>
    <row r="159" spans="1:1" x14ac:dyDescent="0.25">
      <c r="A159" t="s">
        <v>16</v>
      </c>
    </row>
    <row r="160" spans="1:1" x14ac:dyDescent="0.25">
      <c r="A160" t="s">
        <v>17</v>
      </c>
    </row>
    <row r="161" spans="1:1" x14ac:dyDescent="0.25">
      <c r="A161" t="s">
        <v>3</v>
      </c>
    </row>
    <row r="162" spans="1:1" x14ac:dyDescent="0.25">
      <c r="A162" t="s">
        <v>42</v>
      </c>
    </row>
    <row r="163" spans="1:1" x14ac:dyDescent="0.25">
      <c r="A163" t="s">
        <v>43</v>
      </c>
    </row>
    <row r="164" spans="1:1" x14ac:dyDescent="0.25">
      <c r="A164" t="s">
        <v>44</v>
      </c>
    </row>
    <row r="165" spans="1:1" x14ac:dyDescent="0.25">
      <c r="A165" t="s">
        <v>97</v>
      </c>
    </row>
    <row r="166" spans="1:1" x14ac:dyDescent="0.25">
      <c r="A166" t="s">
        <v>0</v>
      </c>
    </row>
    <row r="167" spans="1:1" x14ac:dyDescent="0.25">
      <c r="A167" t="s">
        <v>98</v>
      </c>
    </row>
    <row r="168" spans="1:1" x14ac:dyDescent="0.25">
      <c r="A168" t="s">
        <v>99</v>
      </c>
    </row>
    <row r="169" spans="1:1" x14ac:dyDescent="0.25">
      <c r="A169" t="s">
        <v>4</v>
      </c>
    </row>
    <row r="170" spans="1:1" x14ac:dyDescent="0.25">
      <c r="A170" t="s">
        <v>16</v>
      </c>
    </row>
    <row r="171" spans="1:1" x14ac:dyDescent="0.25">
      <c r="A171" t="s">
        <v>17</v>
      </c>
    </row>
    <row r="172" spans="1:1" x14ac:dyDescent="0.25">
      <c r="A172" t="s">
        <v>132</v>
      </c>
    </row>
    <row r="173" spans="1:1" x14ac:dyDescent="0.25">
      <c r="A17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28"/>
  <sheetViews>
    <sheetView workbookViewId="0">
      <selection sqref="A1:XFD1048576"/>
    </sheetView>
  </sheetViews>
  <sheetFormatPr defaultColWidth="23.5703125" defaultRowHeight="15" x14ac:dyDescent="0.25"/>
  <cols>
    <col min="28" max="28" width="27.85546875" bestFit="1" customWidth="1"/>
    <col min="29" max="29" width="27.140625" bestFit="1" customWidth="1"/>
    <col min="30" max="30" width="30" bestFit="1" customWidth="1"/>
    <col min="31" max="31" width="30.28515625" bestFit="1" customWidth="1"/>
    <col min="34" max="34" width="31.7109375" bestFit="1" customWidth="1"/>
    <col min="35" max="35" width="15.42578125" bestFit="1" customWidth="1"/>
    <col min="36" max="36" width="15.5703125" bestFit="1" customWidth="1"/>
    <col min="37" max="37" width="6" bestFit="1" customWidth="1"/>
  </cols>
  <sheetData>
    <row r="1" spans="1:36" x14ac:dyDescent="0.25">
      <c r="A1" s="2" t="s">
        <v>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12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32</v>
      </c>
      <c r="N1" s="2" t="s">
        <v>33</v>
      </c>
      <c r="O1" s="2" t="s">
        <v>34</v>
      </c>
      <c r="P1" s="2" t="s">
        <v>35</v>
      </c>
      <c r="Q1" s="2" t="s">
        <v>36</v>
      </c>
      <c r="R1" s="2" t="s">
        <v>37</v>
      </c>
      <c r="S1" s="2" t="s">
        <v>38</v>
      </c>
      <c r="T1" s="2" t="s">
        <v>39</v>
      </c>
      <c r="U1" s="2" t="s">
        <v>40</v>
      </c>
      <c r="V1" s="2" t="s">
        <v>45</v>
      </c>
      <c r="W1" s="2" t="s">
        <v>46</v>
      </c>
      <c r="X1" s="2" t="s">
        <v>47</v>
      </c>
      <c r="Y1" s="2" t="s">
        <v>48</v>
      </c>
      <c r="Z1" s="2" t="s">
        <v>49</v>
      </c>
      <c r="AA1" s="2" t="s">
        <v>50</v>
      </c>
      <c r="AB1" s="2" t="s">
        <v>51</v>
      </c>
      <c r="AC1" s="2" t="s">
        <v>52</v>
      </c>
      <c r="AD1" s="2" t="s">
        <v>53</v>
      </c>
      <c r="AE1" s="2" t="s">
        <v>54</v>
      </c>
      <c r="AF1" s="2" t="s">
        <v>55</v>
      </c>
      <c r="AG1" s="2" t="s">
        <v>56</v>
      </c>
      <c r="AH1" s="2" t="s">
        <v>156</v>
      </c>
      <c r="AI1" s="2" t="s">
        <v>150</v>
      </c>
      <c r="AJ1" s="2" t="s">
        <v>151</v>
      </c>
    </row>
    <row r="2" spans="1:36" x14ac:dyDescent="0.25">
      <c r="A2" s="1" t="s">
        <v>41</v>
      </c>
      <c r="B2" s="1" t="s">
        <v>2</v>
      </c>
      <c r="C2" s="1" t="s">
        <v>166</v>
      </c>
      <c r="D2" s="24">
        <v>41534.665243055555</v>
      </c>
      <c r="E2" s="1" t="s">
        <v>165</v>
      </c>
      <c r="F2">
        <v>32942</v>
      </c>
      <c r="J2">
        <v>0</v>
      </c>
      <c r="K2">
        <v>242</v>
      </c>
      <c r="L2">
        <v>5</v>
      </c>
      <c r="M2">
        <v>2</v>
      </c>
      <c r="N2">
        <v>0</v>
      </c>
      <c r="O2">
        <v>0</v>
      </c>
      <c r="P2">
        <v>14211</v>
      </c>
      <c r="Q2" s="24">
        <v>41552.512627314813</v>
      </c>
      <c r="R2">
        <v>9201</v>
      </c>
      <c r="S2">
        <v>21201</v>
      </c>
      <c r="T2">
        <v>11207</v>
      </c>
      <c r="U2">
        <v>10293</v>
      </c>
      <c r="V2" s="24">
        <v>41552.512685185182</v>
      </c>
      <c r="W2">
        <v>32942</v>
      </c>
      <c r="X2">
        <v>0</v>
      </c>
      <c r="Y2">
        <v>0</v>
      </c>
      <c r="Z2">
        <v>0</v>
      </c>
      <c r="AA2" s="1" t="s">
        <v>13</v>
      </c>
      <c r="AB2">
        <v>0.17233498053365001</v>
      </c>
      <c r="AC2">
        <v>2.5216070163646E-2</v>
      </c>
      <c r="AD2">
        <v>1.9877677157311001E-2</v>
      </c>
      <c r="AE2">
        <v>0.80778734230904004</v>
      </c>
      <c r="AF2">
        <v>3.6638888655112999E-3</v>
      </c>
      <c r="AG2">
        <v>6.4659340245285001E-4</v>
      </c>
      <c r="AH2" s="25">
        <v>0.625</v>
      </c>
      <c r="AI2">
        <v>0</v>
      </c>
      <c r="AJ2">
        <v>0</v>
      </c>
    </row>
    <row r="3" spans="1:36" x14ac:dyDescent="0.25">
      <c r="A3" s="1"/>
      <c r="B3" s="1"/>
      <c r="C3" s="1"/>
      <c r="E3" s="1"/>
      <c r="AA3" s="1"/>
      <c r="AH3" s="25">
        <v>0.66666666666666663</v>
      </c>
      <c r="AI3">
        <v>5506</v>
      </c>
      <c r="AJ3">
        <v>2321</v>
      </c>
    </row>
    <row r="4" spans="1:36" x14ac:dyDescent="0.25">
      <c r="A4" s="1"/>
      <c r="B4" s="1"/>
      <c r="C4" s="1"/>
      <c r="E4" s="1"/>
      <c r="AA4" s="1"/>
      <c r="AH4" s="25">
        <v>0.70833333333333337</v>
      </c>
      <c r="AI4">
        <v>1651</v>
      </c>
      <c r="AJ4">
        <v>1023</v>
      </c>
    </row>
    <row r="5" spans="1:36" x14ac:dyDescent="0.25">
      <c r="A5" s="1"/>
      <c r="B5" s="1"/>
      <c r="C5" s="1"/>
      <c r="E5" s="1"/>
      <c r="AA5" s="1"/>
      <c r="AH5" s="25">
        <v>0.75</v>
      </c>
      <c r="AI5">
        <v>520</v>
      </c>
      <c r="AJ5">
        <f t="shared" ref="AJ5:AJ25" si="0">AI5/5</f>
        <v>104</v>
      </c>
    </row>
    <row r="6" spans="1:36" x14ac:dyDescent="0.25">
      <c r="A6" s="1"/>
      <c r="B6" s="1"/>
      <c r="C6" s="1"/>
      <c r="E6" s="1"/>
      <c r="AA6" s="1"/>
      <c r="AH6" s="25">
        <v>0.79166666666666663</v>
      </c>
      <c r="AI6">
        <v>800</v>
      </c>
      <c r="AJ6">
        <f t="shared" si="0"/>
        <v>160</v>
      </c>
    </row>
    <row r="7" spans="1:36" x14ac:dyDescent="0.25">
      <c r="A7" s="1"/>
      <c r="B7" s="1"/>
      <c r="C7" s="1"/>
      <c r="E7" s="1"/>
      <c r="AA7" s="1"/>
      <c r="AH7" s="25">
        <v>0.83333333333333337</v>
      </c>
      <c r="AI7">
        <v>254</v>
      </c>
      <c r="AJ7">
        <f t="shared" si="0"/>
        <v>50.8</v>
      </c>
    </row>
    <row r="8" spans="1:36" x14ac:dyDescent="0.25">
      <c r="A8" s="1"/>
      <c r="B8" s="1"/>
      <c r="C8" s="1"/>
      <c r="E8" s="1"/>
      <c r="AA8" s="1"/>
      <c r="AH8" s="25">
        <v>0.875</v>
      </c>
      <c r="AI8">
        <v>121</v>
      </c>
      <c r="AJ8">
        <f t="shared" si="0"/>
        <v>24.2</v>
      </c>
    </row>
    <row r="9" spans="1:36" x14ac:dyDescent="0.25">
      <c r="A9" s="1"/>
      <c r="B9" s="1"/>
      <c r="C9" s="1"/>
      <c r="E9" s="1"/>
      <c r="AA9" s="1"/>
      <c r="AH9" s="25">
        <v>0.91666666666666663</v>
      </c>
      <c r="AI9">
        <v>53</v>
      </c>
      <c r="AJ9">
        <f t="shared" si="0"/>
        <v>10.6</v>
      </c>
    </row>
    <row r="10" spans="1:36" x14ac:dyDescent="0.25">
      <c r="A10" s="1"/>
      <c r="B10" s="1"/>
      <c r="C10" s="1"/>
      <c r="E10" s="1"/>
      <c r="AA10" s="1"/>
      <c r="AH10" s="25">
        <v>0.95833333333333337</v>
      </c>
      <c r="AI10">
        <v>44</v>
      </c>
      <c r="AJ10">
        <f t="shared" si="0"/>
        <v>8.8000000000000007</v>
      </c>
    </row>
    <row r="11" spans="1:36" x14ac:dyDescent="0.25">
      <c r="A11" s="1"/>
      <c r="B11" s="1"/>
      <c r="C11" s="1"/>
      <c r="E11" s="1"/>
      <c r="AA11" s="1"/>
      <c r="AH11" s="25">
        <v>0.20833333333333334</v>
      </c>
      <c r="AI11">
        <v>92</v>
      </c>
      <c r="AJ11">
        <f t="shared" si="0"/>
        <v>18.399999999999999</v>
      </c>
    </row>
    <row r="12" spans="1:36" x14ac:dyDescent="0.25">
      <c r="A12" s="1"/>
      <c r="B12" s="1"/>
      <c r="C12" s="1"/>
      <c r="E12" s="1"/>
      <c r="AA12" s="1"/>
      <c r="AH12" s="25">
        <v>0.25</v>
      </c>
      <c r="AI12">
        <v>33</v>
      </c>
      <c r="AJ12">
        <f t="shared" si="0"/>
        <v>6.6</v>
      </c>
    </row>
    <row r="13" spans="1:36" x14ac:dyDescent="0.25">
      <c r="A13" s="1"/>
      <c r="B13" s="1"/>
      <c r="C13" s="1"/>
      <c r="E13" s="1"/>
      <c r="AA13" s="1"/>
      <c r="AH13" s="25">
        <v>0.29166666666666669</v>
      </c>
      <c r="AI13">
        <v>62</v>
      </c>
      <c r="AJ13">
        <f t="shared" si="0"/>
        <v>12.4</v>
      </c>
    </row>
    <row r="14" spans="1:36" x14ac:dyDescent="0.25">
      <c r="A14" s="1"/>
      <c r="B14" s="1"/>
      <c r="C14" s="1"/>
      <c r="E14" s="1"/>
      <c r="AA14" s="1"/>
      <c r="AH14" s="25">
        <v>0.33333333333333331</v>
      </c>
      <c r="AI14">
        <v>13</v>
      </c>
      <c r="AJ14">
        <f t="shared" si="0"/>
        <v>2.6</v>
      </c>
    </row>
    <row r="15" spans="1:36" x14ac:dyDescent="0.25">
      <c r="A15" s="1"/>
      <c r="B15" s="1"/>
      <c r="C15" s="1"/>
      <c r="E15" s="1"/>
      <c r="AA15" s="1"/>
      <c r="AH15" s="25">
        <v>0.375</v>
      </c>
      <c r="AI15">
        <v>15</v>
      </c>
      <c r="AJ15">
        <f t="shared" si="0"/>
        <v>3</v>
      </c>
    </row>
    <row r="16" spans="1:36" x14ac:dyDescent="0.25">
      <c r="A16" s="1"/>
      <c r="B16" s="1"/>
      <c r="C16" s="1"/>
      <c r="E16" s="1"/>
      <c r="AA16" s="1"/>
      <c r="AH16" s="25">
        <v>0.41666666666666669</v>
      </c>
      <c r="AI16">
        <v>22</v>
      </c>
      <c r="AJ16">
        <f t="shared" si="0"/>
        <v>4.4000000000000004</v>
      </c>
    </row>
    <row r="17" spans="1:36" x14ac:dyDescent="0.25">
      <c r="A17" s="1"/>
      <c r="B17" s="1"/>
      <c r="C17" s="1"/>
      <c r="E17" s="1"/>
      <c r="AA17" s="1"/>
      <c r="AH17" s="25">
        <v>0.45833333333333331</v>
      </c>
      <c r="AI17">
        <v>14</v>
      </c>
      <c r="AJ17">
        <f t="shared" si="0"/>
        <v>2.8</v>
      </c>
    </row>
    <row r="18" spans="1:36" x14ac:dyDescent="0.25">
      <c r="A18" s="1"/>
      <c r="B18" s="1"/>
      <c r="C18" s="1"/>
      <c r="E18" s="1"/>
      <c r="AA18" s="1"/>
      <c r="AH18" s="25">
        <v>0.5</v>
      </c>
      <c r="AI18">
        <v>6</v>
      </c>
      <c r="AJ18">
        <f t="shared" si="0"/>
        <v>1.2</v>
      </c>
    </row>
    <row r="19" spans="1:36" x14ac:dyDescent="0.25">
      <c r="A19" s="1"/>
      <c r="B19" s="1"/>
      <c r="C19" s="1"/>
      <c r="E19" s="1"/>
      <c r="AA19" s="1"/>
      <c r="AH19" s="25">
        <v>0.54166666666666663</v>
      </c>
      <c r="AI19">
        <v>2</v>
      </c>
      <c r="AJ19">
        <f t="shared" si="0"/>
        <v>0.4</v>
      </c>
    </row>
    <row r="20" spans="1:36" x14ac:dyDescent="0.25">
      <c r="A20" s="1"/>
      <c r="B20" s="1"/>
      <c r="C20" s="1"/>
      <c r="E20" s="1"/>
      <c r="AA20" s="1"/>
      <c r="AH20" s="25">
        <v>0.58333333333333337</v>
      </c>
      <c r="AI20">
        <v>5</v>
      </c>
      <c r="AJ20">
        <f t="shared" si="0"/>
        <v>1</v>
      </c>
    </row>
    <row r="21" spans="1:36" x14ac:dyDescent="0.25">
      <c r="A21" s="1"/>
      <c r="B21" s="1"/>
      <c r="C21" s="1"/>
      <c r="E21" s="1"/>
      <c r="AA21" s="1"/>
      <c r="AH21" s="25">
        <v>0</v>
      </c>
      <c r="AI21">
        <v>7</v>
      </c>
      <c r="AJ21">
        <f t="shared" si="0"/>
        <v>1.4</v>
      </c>
    </row>
    <row r="22" spans="1:36" x14ac:dyDescent="0.25">
      <c r="A22" s="1"/>
      <c r="B22" s="1"/>
      <c r="C22" s="1"/>
      <c r="E22" s="1"/>
      <c r="AA22" s="1"/>
      <c r="AH22" s="25">
        <v>4.1666666666666664E-2</v>
      </c>
      <c r="AI22">
        <v>2</v>
      </c>
      <c r="AJ22">
        <f t="shared" si="0"/>
        <v>0.4</v>
      </c>
    </row>
    <row r="23" spans="1:36" x14ac:dyDescent="0.25">
      <c r="A23" s="1"/>
      <c r="B23" s="1"/>
      <c r="C23" s="1"/>
      <c r="E23" s="1"/>
      <c r="AA23" s="1"/>
      <c r="AH23" s="25">
        <v>8.3333333333333329E-2</v>
      </c>
      <c r="AI23">
        <v>3</v>
      </c>
      <c r="AJ23">
        <f t="shared" si="0"/>
        <v>0.6</v>
      </c>
    </row>
    <row r="24" spans="1:36" x14ac:dyDescent="0.25">
      <c r="A24" s="1"/>
      <c r="B24" s="1"/>
      <c r="C24" s="1"/>
      <c r="E24" s="1"/>
      <c r="AA24" s="1"/>
      <c r="AH24" s="25">
        <v>0.125</v>
      </c>
      <c r="AI24">
        <v>5</v>
      </c>
      <c r="AJ24">
        <f t="shared" si="0"/>
        <v>1</v>
      </c>
    </row>
    <row r="25" spans="1:36" x14ac:dyDescent="0.25">
      <c r="A25" s="1"/>
      <c r="B25" s="1"/>
      <c r="C25" s="1"/>
      <c r="E25" s="1"/>
      <c r="AA25" s="1"/>
      <c r="AH25" s="25">
        <v>0.16666666666666666</v>
      </c>
      <c r="AI25">
        <v>0</v>
      </c>
      <c r="AJ25">
        <f t="shared" si="0"/>
        <v>0</v>
      </c>
    </row>
    <row r="27" spans="1:36" x14ac:dyDescent="0.25">
      <c r="A27" s="2" t="s">
        <v>1</v>
      </c>
      <c r="B27" s="2" t="s">
        <v>21</v>
      </c>
      <c r="C27" s="2" t="s">
        <v>5</v>
      </c>
      <c r="D27" s="2" t="s">
        <v>100</v>
      </c>
      <c r="E27" s="2" t="s">
        <v>101</v>
      </c>
      <c r="F27" s="2" t="s">
        <v>102</v>
      </c>
      <c r="G27" s="2" t="s">
        <v>103</v>
      </c>
      <c r="H27" s="2" t="s">
        <v>104</v>
      </c>
      <c r="I27" s="2" t="s">
        <v>105</v>
      </c>
      <c r="J27" s="2" t="s">
        <v>106</v>
      </c>
      <c r="K27" s="2" t="s">
        <v>107</v>
      </c>
      <c r="L27" s="2" t="s">
        <v>108</v>
      </c>
      <c r="M27" s="2" t="s">
        <v>109</v>
      </c>
      <c r="N27" s="2" t="s">
        <v>110</v>
      </c>
      <c r="O27" s="2" t="s">
        <v>111</v>
      </c>
      <c r="P27" s="2" t="s">
        <v>112</v>
      </c>
      <c r="Q27" s="2" t="s">
        <v>113</v>
      </c>
      <c r="R27" s="2" t="s">
        <v>114</v>
      </c>
      <c r="S27" s="2" t="s">
        <v>115</v>
      </c>
      <c r="T27" s="2" t="s">
        <v>116</v>
      </c>
      <c r="U27" s="2" t="s">
        <v>117</v>
      </c>
      <c r="V27" s="2" t="s">
        <v>118</v>
      </c>
      <c r="W27" s="2" t="s">
        <v>119</v>
      </c>
      <c r="X27" s="2" t="s">
        <v>120</v>
      </c>
      <c r="Y27" s="2" t="s">
        <v>121</v>
      </c>
      <c r="Z27" s="2" t="s">
        <v>122</v>
      </c>
      <c r="AA27" s="2" t="s">
        <v>123</v>
      </c>
      <c r="AB27" s="2" t="s">
        <v>124</v>
      </c>
      <c r="AC27" s="2" t="s">
        <v>125</v>
      </c>
      <c r="AD27" s="2" t="s">
        <v>126</v>
      </c>
    </row>
    <row r="28" spans="1:36" x14ac:dyDescent="0.25">
      <c r="A28" s="1" t="s">
        <v>2</v>
      </c>
      <c r="B28">
        <v>121025</v>
      </c>
      <c r="C28" s="1" t="s">
        <v>164</v>
      </c>
      <c r="D28" s="1" t="s">
        <v>127</v>
      </c>
      <c r="G28" s="1" t="s">
        <v>9</v>
      </c>
      <c r="H28" s="1" t="s">
        <v>10</v>
      </c>
      <c r="J28" s="1" t="s">
        <v>128</v>
      </c>
      <c r="K28">
        <v>0</v>
      </c>
      <c r="L28" s="1" t="s">
        <v>129</v>
      </c>
      <c r="M28" s="1" t="s">
        <v>163</v>
      </c>
      <c r="N28" s="1" t="s">
        <v>130</v>
      </c>
      <c r="O28" s="1" t="s">
        <v>131</v>
      </c>
      <c r="P28">
        <v>3</v>
      </c>
      <c r="Q28">
        <v>0</v>
      </c>
      <c r="R28">
        <v>0</v>
      </c>
      <c r="S28">
        <v>15</v>
      </c>
      <c r="T28">
        <v>0</v>
      </c>
      <c r="U28">
        <v>0</v>
      </c>
      <c r="V28">
        <v>4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83.333333333333002</v>
      </c>
      <c r="AD28">
        <v>16.666666666666998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Campaign Summary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2013-11-10T17:17:29Z</cp:lastPrinted>
  <dcterms:created xsi:type="dcterms:W3CDTF">2013-11-08T19:19:32Z</dcterms:created>
  <dcterms:modified xsi:type="dcterms:W3CDTF">2018-07-23T21:09:20Z</dcterms:modified>
</cp:coreProperties>
</file>