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615" windowWidth="20115" windowHeight="9840"/>
  </bookViews>
  <sheets>
    <sheet name="Cohort Analysis" sheetId="6" r:id="rId1"/>
    <sheet name="Data" sheetId="1" r:id="rId2"/>
    <sheet name="ᴁ Analytics Edge Macros" sheetId="4" state="veryHidden" r:id="rId3"/>
  </sheets>
  <calcPr calcId="145621"/>
</workbook>
</file>

<file path=xl/calcChain.xml><?xml version="1.0" encoding="utf-8"?>
<calcChain xmlns="http://schemas.openxmlformats.org/spreadsheetml/2006/main">
  <c r="C18" i="6" l="1"/>
  <c r="C8" i="6"/>
  <c r="C9" i="6"/>
  <c r="C10" i="6"/>
  <c r="C11" i="6"/>
  <c r="C12" i="6"/>
  <c r="C13" i="6"/>
  <c r="C14" i="6"/>
  <c r="C15" i="6"/>
  <c r="C16" i="6"/>
  <c r="C17" i="6"/>
  <c r="K9" i="6"/>
  <c r="D8" i="6"/>
  <c r="D16" i="6"/>
  <c r="D17" i="6"/>
  <c r="D18" i="6"/>
  <c r="E16" i="6"/>
  <c r="E17" i="6"/>
  <c r="F16" i="6"/>
  <c r="D11" i="6"/>
  <c r="D12" i="6"/>
  <c r="D13" i="6"/>
  <c r="D14" i="6"/>
  <c r="D15" i="6"/>
  <c r="E11" i="6"/>
  <c r="E12" i="6"/>
  <c r="E13" i="6"/>
  <c r="E14" i="6"/>
  <c r="E15" i="6"/>
  <c r="F11" i="6"/>
  <c r="F12" i="6"/>
  <c r="F13" i="6"/>
  <c r="F14" i="6"/>
  <c r="F15" i="6"/>
  <c r="G11" i="6"/>
  <c r="G12" i="6"/>
  <c r="G13" i="6"/>
  <c r="G14" i="6"/>
  <c r="G15" i="6"/>
  <c r="H11" i="6"/>
  <c r="H12" i="6"/>
  <c r="H13" i="6"/>
  <c r="H14" i="6"/>
  <c r="I11" i="6"/>
  <c r="I12" i="6"/>
  <c r="I13" i="6"/>
  <c r="J11" i="6"/>
  <c r="J12" i="6"/>
  <c r="K11" i="6"/>
  <c r="D9" i="6"/>
  <c r="D10" i="6"/>
  <c r="E8" i="6"/>
  <c r="E9" i="6"/>
  <c r="E10" i="6"/>
  <c r="F8" i="6"/>
  <c r="F9" i="6"/>
  <c r="F10" i="6"/>
  <c r="G8" i="6"/>
  <c r="G9" i="6"/>
  <c r="G10" i="6"/>
  <c r="H8" i="6"/>
  <c r="H9" i="6"/>
  <c r="H10" i="6"/>
  <c r="I8" i="6"/>
  <c r="I9" i="6"/>
  <c r="I10" i="6"/>
  <c r="J8" i="6"/>
  <c r="J9" i="6"/>
  <c r="J10" i="6"/>
  <c r="K8" i="6"/>
  <c r="K10" i="6"/>
  <c r="L8" i="6"/>
  <c r="L9" i="6"/>
  <c r="L10" i="6"/>
  <c r="M8" i="6"/>
  <c r="M9" i="6"/>
  <c r="N8" i="6"/>
  <c r="E7" i="6"/>
  <c r="F7" i="6"/>
  <c r="G7" i="6"/>
  <c r="H7" i="6"/>
  <c r="I7" i="6"/>
  <c r="J7" i="6"/>
  <c r="K7" i="6"/>
  <c r="L7" i="6"/>
  <c r="M7" i="6"/>
  <c r="N7" i="6"/>
  <c r="O7" i="6"/>
  <c r="D7" i="6"/>
  <c r="C7" i="6"/>
  <c r="A2" i="1" l="1"/>
  <c r="B7" i="6" s="1"/>
  <c r="A3" i="1"/>
  <c r="B8" i="6" s="1"/>
  <c r="A4" i="1"/>
  <c r="B9" i="6" s="1"/>
  <c r="A5" i="1"/>
  <c r="B10" i="6" s="1"/>
  <c r="A6" i="1"/>
  <c r="B11" i="6" s="1"/>
  <c r="A7" i="1"/>
  <c r="B12" i="6" s="1"/>
  <c r="A8" i="1"/>
  <c r="B13" i="6" s="1"/>
  <c r="A13" i="1"/>
  <c r="B18" i="6" s="1"/>
  <c r="A9" i="1"/>
  <c r="B14" i="6" s="1"/>
  <c r="A10" i="1"/>
  <c r="B15" i="6" s="1"/>
  <c r="A11" i="1"/>
  <c r="B16" i="6" s="1"/>
  <c r="A12" i="1"/>
  <c r="B17" i="6" s="1"/>
</calcChain>
</file>

<file path=xl/comments1.xml><?xml version="1.0" encoding="utf-8"?>
<comments xmlns="http://schemas.openxmlformats.org/spreadsheetml/2006/main">
  <authors>
    <author>Mike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AnalyticsEdgeMacro=Data!$C$1</t>
        </r>
      </text>
    </comment>
    <comment ref="F1" authorId="0">
      <text>
        <r>
          <rPr>
            <b/>
            <sz val="9"/>
            <color indexed="81"/>
            <rFont val="Tahoma"/>
            <charset val="1"/>
          </rPr>
          <t>AnalyticsEdgeMacro=Data!$F$1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>AnalyticsEdgeMacro=Data!$I$1</t>
        </r>
      </text>
    </comment>
    <comment ref="L1" authorId="0">
      <text>
        <r>
          <rPr>
            <b/>
            <sz val="9"/>
            <color indexed="81"/>
            <rFont val="Tahoma"/>
            <charset val="1"/>
          </rPr>
          <t>AnalyticsEdgeMacro=Data!$L$1</t>
        </r>
      </text>
    </comment>
    <comment ref="O1" authorId="0">
      <text>
        <r>
          <rPr>
            <b/>
            <sz val="9"/>
            <color indexed="81"/>
            <rFont val="Tahoma"/>
            <charset val="1"/>
          </rPr>
          <t>AnalyticsEdgeMacro=Data!$O$1</t>
        </r>
      </text>
    </comment>
    <comment ref="R1" authorId="0">
      <text>
        <r>
          <rPr>
            <b/>
            <sz val="9"/>
            <color indexed="81"/>
            <rFont val="Tahoma"/>
            <charset val="1"/>
          </rPr>
          <t>AnalyticsEdgeMacro=Data!$R$1</t>
        </r>
      </text>
    </comment>
    <comment ref="U1" authorId="0">
      <text>
        <r>
          <rPr>
            <b/>
            <sz val="9"/>
            <color indexed="81"/>
            <rFont val="Tahoma"/>
            <charset val="1"/>
          </rPr>
          <t>AnalyticsEdgeMacro=Data!$U$1</t>
        </r>
      </text>
    </comment>
    <comment ref="X1" authorId="0">
      <text>
        <r>
          <rPr>
            <b/>
            <sz val="9"/>
            <color indexed="81"/>
            <rFont val="Tahoma"/>
            <charset val="1"/>
          </rPr>
          <t>AnalyticsEdgeMacro=Data!$X$1</t>
        </r>
      </text>
    </comment>
    <comment ref="AA1" authorId="0">
      <text>
        <r>
          <rPr>
            <b/>
            <sz val="9"/>
            <color indexed="81"/>
            <rFont val="Tahoma"/>
            <charset val="1"/>
          </rPr>
          <t>AnalyticsEdgeMacro=Data!$AA$1</t>
        </r>
      </text>
    </comment>
    <comment ref="AD1" authorId="0">
      <text>
        <r>
          <rPr>
            <b/>
            <sz val="9"/>
            <color indexed="81"/>
            <rFont val="Tahoma"/>
            <charset val="1"/>
          </rPr>
          <t>AnalyticsEdgeMacro=Data!$AD$1</t>
        </r>
      </text>
    </comment>
    <comment ref="AG1" authorId="0">
      <text>
        <r>
          <rPr>
            <b/>
            <sz val="9"/>
            <color indexed="81"/>
            <rFont val="Tahoma"/>
            <charset val="1"/>
          </rPr>
          <t>AnalyticsEdgeMacro=Data!$AG$1</t>
        </r>
      </text>
    </comment>
    <comment ref="AJ1" authorId="0">
      <text>
        <r>
          <rPr>
            <b/>
            <sz val="9"/>
            <color indexed="81"/>
            <rFont val="Tahoma"/>
            <charset val="1"/>
          </rPr>
          <t>AnalyticsEdgeMacro=Data!$AJ$1</t>
        </r>
      </text>
    </comment>
  </commentList>
</comments>
</file>

<file path=xl/sharedStrings.xml><?xml version="1.0" encoding="utf-8"?>
<sst xmlns="http://schemas.openxmlformats.org/spreadsheetml/2006/main" count="410" uniqueCount="101">
  <si>
    <t>Month</t>
  </si>
  <si>
    <t>Data!$C$1</t>
  </si>
  <si>
    <t>FUNCTION »GA Reports</t>
  </si>
  <si>
    <t>set account=*</t>
  </si>
  <si>
    <t>set ga_account_id=*</t>
  </si>
  <si>
    <t>set ga_property_id=*</t>
  </si>
  <si>
    <t>set ga_view_id=*</t>
  </si>
  <si>
    <t>set ga_dynamicsegment=true</t>
  </si>
  <si>
    <t>set ga_ds_first_session=is between</t>
  </si>
  <si>
    <t>set ga_ds_first_session_start='Data'!A2</t>
  </si>
  <si>
    <t>set ga_ds_first_session_duration_number=1</t>
  </si>
  <si>
    <t>set ga_ds_first_session_duration_period=months</t>
  </si>
  <si>
    <t>set metadata=ga:yearMonth,Month of Year</t>
  </si>
  <si>
    <t>set metadata=ga:users,Users</t>
  </si>
  <si>
    <t>set metrics=ga:users</t>
  </si>
  <si>
    <t>set endat=Last Month</t>
  </si>
  <si>
    <t>Call GoogleAnalyticsFree.CoreReports</t>
  </si>
  <si>
    <t>FUNCTION «WriteToWorksheet</t>
  </si>
  <si>
    <t>set worksheet=Data</t>
  </si>
  <si>
    <t>set topleftcell=C1</t>
  </si>
  <si>
    <t>set preserveformat=true</t>
  </si>
  <si>
    <t>Call WriteToWorksheet</t>
  </si>
  <si>
    <t>set dailyqueries=true</t>
  </si>
  <si>
    <t>Month of Year</t>
  </si>
  <si>
    <t>Users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</si>
  <si>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</si>
  <si>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</si>
  <si>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</si>
  <si>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</si>
  <si>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</si>
  <si>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</si>
  <si>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</si>
  <si>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</si>
  <si>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</si>
  <si>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</si>
  <si>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</si>
  <si>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</si>
  <si>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set dimensions=ga:yearMonth</t>
  </si>
  <si>
    <t>set start='Data'!A2</t>
  </si>
  <si>
    <t>Data!$F$1</t>
  </si>
  <si>
    <t>set topleftcell=F1</t>
  </si>
  <si>
    <t>Data!$I$1</t>
  </si>
  <si>
    <t>set topleftcell=I1</t>
  </si>
  <si>
    <t>Data!$L$1</t>
  </si>
  <si>
    <t>set topleftcell=L1</t>
  </si>
  <si>
    <t>Data!$O$1</t>
  </si>
  <si>
    <t>set topleftcell=O1</t>
  </si>
  <si>
    <t>Data!$R$1</t>
  </si>
  <si>
    <t>set topleftcell=R1</t>
  </si>
  <si>
    <t>Data!$U$1</t>
  </si>
  <si>
    <t>set topleftcell=U1</t>
  </si>
  <si>
    <t>Data!$X$1</t>
  </si>
  <si>
    <t>set topleftcell=X1</t>
  </si>
  <si>
    <t>Data!$AA$1</t>
  </si>
  <si>
    <t>set topleftcell=AA1</t>
  </si>
  <si>
    <t>Data!$AD$1</t>
  </si>
  <si>
    <t>set topleftcell=AD1</t>
  </si>
  <si>
    <t>set ga_ds_first_session_start='Data'!A3</t>
  </si>
  <si>
    <t>set ga_ds_first_session_start='Data'!A4</t>
  </si>
  <si>
    <t>set ga_ds_first_session_start='Data'!A5</t>
  </si>
  <si>
    <t>set ga_ds_first_session_start='Data'!A6</t>
  </si>
  <si>
    <t>set ga_ds_first_session_start='Data'!A7</t>
  </si>
  <si>
    <t>set ga_ds_first_session_start='Data'!A8</t>
  </si>
  <si>
    <t>set ga_ds_first_session_start='Data'!A9</t>
  </si>
  <si>
    <t>set ga_ds_first_session_start='Data'!A10</t>
  </si>
  <si>
    <t>set ga_ds_first_session_start='Data'!A11</t>
  </si>
  <si>
    <t>set start='Data'!A11</t>
  </si>
  <si>
    <t>set start='Data'!A10</t>
  </si>
  <si>
    <t>set start='Data'!A9</t>
  </si>
  <si>
    <t>set start='Data'!A8</t>
  </si>
  <si>
    <t>set start='Data'!A7</t>
  </si>
  <si>
    <t>set start='Data'!A6</t>
  </si>
  <si>
    <t>set start='Data'!A5</t>
  </si>
  <si>
    <t>set start='Data'!A4</t>
  </si>
  <si>
    <t>set start='Data'!A3</t>
  </si>
  <si>
    <t>Data!$AG$1</t>
  </si>
  <si>
    <t>set topleftcell=AG1</t>
  </si>
  <si>
    <t>Data!$AJ$1</t>
  </si>
  <si>
    <t>set topleftcell=AJ1</t>
  </si>
  <si>
    <t>set ga_ds_first_session_start='Data'!A12</t>
  </si>
  <si>
    <t>set ga_ds_first_session_start='Data'!A13</t>
  </si>
  <si>
    <t>set start='Data'!A13</t>
  </si>
  <si>
    <t>set start='Data'!A12</t>
  </si>
  <si>
    <t>Refresh with the Analytics Edge Basic or Core Add-in</t>
  </si>
  <si>
    <t>link</t>
  </si>
  <si>
    <t>and Google Analytics connector</t>
  </si>
  <si>
    <t xml:space="preserve">First Visitor Session </t>
  </si>
  <si>
    <t>12-Month Cohort Analysis</t>
  </si>
  <si>
    <t>Month 0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</si>
  <si>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</si>
  <si>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</si>
  <si>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</si>
  <si>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</si>
  <si>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</si>
  <si>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</si>
  <si>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</si>
  <si>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</si>
  <si>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</si>
  <si>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</si>
  <si>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</si>
  <si>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% Returning Users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</si>
</sst>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.0%"/>
    <numFmt numFmtId="168" formatCode="[$-1009]mmm\,\ yy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49" fontId="0" fillId="0" borderId="0" xfId="0" applyNumberFormat="1"/>
    <xf numFmtId="0" fontId="1" fillId="0" borderId="0" xfId="2"/>
    <xf numFmtId="0" fontId="6" fillId="0" borderId="0" xfId="2" applyFont="1" applyAlignment="1">
      <alignment horizontal="right" vertical="center"/>
    </xf>
    <xf numFmtId="0" fontId="7" fillId="0" borderId="0" xfId="2" applyFont="1" applyAlignment="1">
      <alignment horizontal="right"/>
    </xf>
    <xf numFmtId="0" fontId="8" fillId="0" borderId="0" xfId="3" applyAlignment="1">
      <alignment horizontal="center"/>
    </xf>
    <xf numFmtId="0" fontId="4" fillId="0" borderId="0" xfId="2" applyFont="1"/>
    <xf numFmtId="0" fontId="3" fillId="2" borderId="0" xfId="1" applyFont="1" applyAlignment="1">
      <alignment horizontal="center"/>
    </xf>
    <xf numFmtId="49" fontId="3" fillId="2" borderId="0" xfId="1" applyNumberFormat="1" applyFont="1" applyAlignment="1">
      <alignment horizontal="center" vertical="center"/>
    </xf>
    <xf numFmtId="0" fontId="3" fillId="2" borderId="0" xfId="1" applyFont="1" applyAlignment="1">
      <alignment horizontal="center" vertical="center"/>
    </xf>
    <xf numFmtId="3" fontId="9" fillId="0" borderId="0" xfId="4" applyNumberFormat="1" applyFont="1" applyAlignment="1">
      <alignment horizontal="center" vertical="center"/>
    </xf>
    <xf numFmtId="9" fontId="0" fillId="3" borderId="0" xfId="5" applyNumberFormat="1" applyFont="1" applyFill="1" applyAlignment="1">
      <alignment horizontal="center" vertical="center"/>
    </xf>
    <xf numFmtId="165" fontId="0" fillId="3" borderId="0" xfId="5" applyNumberFormat="1" applyFont="1" applyFill="1" applyAlignment="1">
      <alignment horizontal="center" vertical="center"/>
    </xf>
    <xf numFmtId="165" fontId="1" fillId="0" borderId="0" xfId="2" applyNumberFormat="1"/>
    <xf numFmtId="168" fontId="1" fillId="0" borderId="0" xfId="2" applyNumberFormat="1" applyAlignment="1">
      <alignment horizontal="center" vertical="center"/>
    </xf>
  </cellXfs>
  <cellStyles count="6">
    <cellStyle name="Accent1" xfId="1" builtinId="29"/>
    <cellStyle name="Comma 2" xfId="4"/>
    <cellStyle name="Hyperlink" xfId="3" builtinId="8"/>
    <cellStyle name="Normal" xfId="0" builtinId="0"/>
    <cellStyle name="Normal 2" xfId="2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66437</xdr:colOff>
      <xdr:row>1</xdr:row>
      <xdr:rowOff>304762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0500"/>
          <a:ext cx="1904762" cy="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alyticsedge.com/?utm_source=ga12monthcohort&amp;utm_campaign=ga12monthcohort1-0&amp;utm_medium=freew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"/>
  <sheetViews>
    <sheetView showGridLines="0" tabSelected="1" workbookViewId="0">
      <selection activeCell="L4" sqref="L4"/>
    </sheetView>
  </sheetViews>
  <sheetFormatPr defaultRowHeight="15" x14ac:dyDescent="0.25"/>
  <cols>
    <col min="1" max="1" width="3" style="3" customWidth="1"/>
    <col min="2" max="2" width="18.5703125" style="3" customWidth="1"/>
    <col min="3" max="3" width="9" style="3" customWidth="1"/>
    <col min="4" max="16384" width="9.140625" style="3"/>
  </cols>
  <sheetData>
    <row r="2" spans="2:15" ht="24.75" customHeight="1" x14ac:dyDescent="0.25">
      <c r="O2" s="4" t="s">
        <v>87</v>
      </c>
    </row>
    <row r="3" spans="2:15" x14ac:dyDescent="0.25">
      <c r="O3" s="5" t="s">
        <v>83</v>
      </c>
    </row>
    <row r="4" spans="2:15" x14ac:dyDescent="0.25">
      <c r="L4" s="6" t="s">
        <v>84</v>
      </c>
      <c r="O4" s="5" t="s">
        <v>85</v>
      </c>
    </row>
    <row r="5" spans="2:15" x14ac:dyDescent="0.25">
      <c r="D5" s="7" t="s">
        <v>100</v>
      </c>
    </row>
    <row r="6" spans="2:15" x14ac:dyDescent="0.25">
      <c r="B6" s="8" t="s">
        <v>86</v>
      </c>
      <c r="C6" s="9" t="s">
        <v>24</v>
      </c>
      <c r="D6" s="10" t="s">
        <v>88</v>
      </c>
      <c r="E6" s="10" t="s">
        <v>89</v>
      </c>
      <c r="F6" s="10" t="s">
        <v>90</v>
      </c>
      <c r="G6" s="10" t="s">
        <v>91</v>
      </c>
      <c r="H6" s="10" t="s">
        <v>92</v>
      </c>
      <c r="I6" s="10" t="s">
        <v>93</v>
      </c>
      <c r="J6" s="10" t="s">
        <v>94</v>
      </c>
      <c r="K6" s="10" t="s">
        <v>95</v>
      </c>
      <c r="L6" s="10" t="s">
        <v>96</v>
      </c>
      <c r="M6" s="10" t="s">
        <v>97</v>
      </c>
      <c r="N6" s="10" t="s">
        <v>98</v>
      </c>
      <c r="O6" s="10" t="s">
        <v>99</v>
      </c>
    </row>
    <row r="7" spans="2:15" ht="30" customHeight="1" x14ac:dyDescent="0.25">
      <c r="B7" s="15">
        <f ca="1">Data!A2</f>
        <v>41671</v>
      </c>
      <c r="C7" s="11">
        <f>Data!D2</f>
        <v>5144</v>
      </c>
      <c r="D7" s="12">
        <f>Data!D2/Data!D$2</f>
        <v>1</v>
      </c>
      <c r="E7" s="13">
        <f>Data!D3/Data!D$2</f>
        <v>2.6438569206842923E-2</v>
      </c>
      <c r="F7" s="13">
        <f>Data!D4/Data!D$2</f>
        <v>1.4191290824261276E-2</v>
      </c>
      <c r="G7" s="13">
        <f>Data!D5/Data!D$2</f>
        <v>9.7200622083981336E-3</v>
      </c>
      <c r="H7" s="13">
        <f>Data!D6/Data!D$2</f>
        <v>3.8880248833592537E-3</v>
      </c>
      <c r="I7" s="13">
        <f>Data!D7/Data!D$2</f>
        <v>4.6656298600311046E-3</v>
      </c>
      <c r="J7" s="13">
        <f>Data!D8/Data!D$2</f>
        <v>4.4712286158631416E-3</v>
      </c>
      <c r="K7" s="13">
        <f>Data!D9/Data!D$2</f>
        <v>5.6376360808709173E-3</v>
      </c>
      <c r="L7" s="13">
        <f>Data!D10/Data!D$2</f>
        <v>4.6656298600311046E-3</v>
      </c>
      <c r="M7" s="13">
        <f>Data!D11/Data!D$2</f>
        <v>3.8880248833592537E-3</v>
      </c>
      <c r="N7" s="13">
        <f>Data!D12/Data!D$2</f>
        <v>1.9440124416796269E-3</v>
      </c>
      <c r="O7" s="13">
        <f>Data!D13/Data!D$2</f>
        <v>4.2768273716951785E-3</v>
      </c>
    </row>
    <row r="8" spans="2:15" ht="30" customHeight="1" x14ac:dyDescent="0.25">
      <c r="B8" s="15">
        <f ca="1">Data!A3</f>
        <v>41699</v>
      </c>
      <c r="C8" s="11">
        <f>Data!G2</f>
        <v>7044</v>
      </c>
      <c r="D8" s="12">
        <f>Data!G2/Data!G$2</f>
        <v>1</v>
      </c>
      <c r="E8" s="13">
        <f>Data!G3/Data!G$2</f>
        <v>1.4480408858603067E-2</v>
      </c>
      <c r="F8" s="13">
        <f>Data!G4/Data!G$2</f>
        <v>6.8143100511073255E-3</v>
      </c>
      <c r="G8" s="13">
        <f>Data!G5/Data!G$2</f>
        <v>4.4009085746734809E-3</v>
      </c>
      <c r="H8" s="13">
        <f>Data!G6/Data!G$2</f>
        <v>5.1107325383304937E-3</v>
      </c>
      <c r="I8" s="13">
        <f>Data!G7/Data!G$2</f>
        <v>4.5428733674048836E-3</v>
      </c>
      <c r="J8" s="13">
        <f>Data!G8/Data!G$2</f>
        <v>3.1232254400908573E-3</v>
      </c>
      <c r="K8" s="13">
        <f>Data!J9/Data!J$2</f>
        <v>4.7452896022330774E-3</v>
      </c>
      <c r="L8" s="13">
        <f>Data!G10/Data!G$2</f>
        <v>3.4071550255536627E-3</v>
      </c>
      <c r="M8" s="13">
        <f>Data!G11/Data!G$2</f>
        <v>2.981260647359455E-3</v>
      </c>
      <c r="N8" s="13">
        <f>Data!G12/Data!G$2</f>
        <v>1.5616127200454286E-3</v>
      </c>
      <c r="O8" s="14"/>
    </row>
    <row r="9" spans="2:15" ht="30" customHeight="1" x14ac:dyDescent="0.25">
      <c r="B9" s="15">
        <f ca="1">Data!A4</f>
        <v>41730</v>
      </c>
      <c r="C9" s="11">
        <f>Data!J2</f>
        <v>7165</v>
      </c>
      <c r="D9" s="12">
        <f>Data!J2/Data!J$2</f>
        <v>1</v>
      </c>
      <c r="E9" s="13">
        <f>Data!J3/Data!J$2</f>
        <v>1.4235868806699232E-2</v>
      </c>
      <c r="F9" s="13">
        <f>Data!J4/Data!J$2</f>
        <v>6.6992323796231682E-3</v>
      </c>
      <c r="G9" s="13">
        <f>Data!J5/Data!J$2</f>
        <v>4.3265875785066295E-3</v>
      </c>
      <c r="H9" s="13">
        <f>Data!J6/Data!J$2</f>
        <v>5.024424284717376E-3</v>
      </c>
      <c r="I9" s="13">
        <f>Data!J7/Data!J$2</f>
        <v>4.4661549197487788E-3</v>
      </c>
      <c r="J9" s="13">
        <f>Data!J8/Data!J$2</f>
        <v>3.0704815073272856E-3</v>
      </c>
      <c r="K9" s="13">
        <f>Data!J9/Data!J$2</f>
        <v>4.7452896022330774E-3</v>
      </c>
      <c r="L9" s="13">
        <f>Data!J10/Data!J$2</f>
        <v>3.3496161898115841E-3</v>
      </c>
      <c r="M9" s="13">
        <f>Data!J11/Data!J$2</f>
        <v>2.9309141660851363E-3</v>
      </c>
      <c r="N9" s="14"/>
      <c r="O9" s="14"/>
    </row>
    <row r="10" spans="2:15" ht="30" customHeight="1" x14ac:dyDescent="0.25">
      <c r="B10" s="15">
        <f ca="1">Data!A5</f>
        <v>41760</v>
      </c>
      <c r="C10" s="11">
        <f>Data!M2</f>
        <v>10908</v>
      </c>
      <c r="D10" s="12">
        <f>Data!M2/Data!M$2</f>
        <v>1</v>
      </c>
      <c r="E10" s="13">
        <f>Data!M3/Data!M$2</f>
        <v>1.631829849651632E-2</v>
      </c>
      <c r="F10" s="13">
        <f>Data!M4/Data!M$2</f>
        <v>3.4836817015034835E-3</v>
      </c>
      <c r="G10" s="13">
        <f>Data!M5/Data!M$2</f>
        <v>2.3835716905023837E-3</v>
      </c>
      <c r="H10" s="13">
        <f>Data!M6/Data!M$2</f>
        <v>2.0168683535020169E-3</v>
      </c>
      <c r="I10" s="13">
        <f>Data!M7/Data!M$2</f>
        <v>8.2508250825082509E-4</v>
      </c>
      <c r="J10" s="13">
        <f>Data!M8/Data!M$2</f>
        <v>2.9336266960029336E-3</v>
      </c>
      <c r="K10" s="13">
        <f>Data!M9/Data!M$2</f>
        <v>3.392005867253392E-3</v>
      </c>
      <c r="L10" s="13">
        <f>Data!M10/Data!M$2</f>
        <v>1.7418408507517418E-3</v>
      </c>
      <c r="M10" s="14"/>
      <c r="N10" s="14"/>
      <c r="O10" s="14"/>
    </row>
    <row r="11" spans="2:15" ht="30" customHeight="1" x14ac:dyDescent="0.25">
      <c r="B11" s="15">
        <f ca="1">Data!A6</f>
        <v>41791</v>
      </c>
      <c r="C11" s="11">
        <f>Data!P2</f>
        <v>9188</v>
      </c>
      <c r="D11" s="12">
        <f>Data!P2/Data!P$2</f>
        <v>1</v>
      </c>
      <c r="E11" s="13">
        <f>Data!P3/Data!P$2</f>
        <v>2.8188942098389205E-2</v>
      </c>
      <c r="F11" s="13">
        <f>Data!P4/Data!P$2</f>
        <v>1.1427949499346975E-2</v>
      </c>
      <c r="G11" s="13">
        <f>Data!P5/Data!P$2</f>
        <v>7.8363082281236399E-3</v>
      </c>
      <c r="H11" s="13">
        <f>Data!P6/Data!P$2</f>
        <v>4.5711797997387898E-3</v>
      </c>
      <c r="I11" s="13">
        <f>Data!P7/Data!P$2</f>
        <v>3.5916412712233346E-3</v>
      </c>
      <c r="J11" s="13">
        <f>Data!P8/Data!P$2</f>
        <v>1.1972137570744449E-3</v>
      </c>
      <c r="K11" s="13">
        <f>Data!P9/Data!P$2</f>
        <v>3.8093164997823246E-3</v>
      </c>
      <c r="L11" s="14"/>
      <c r="M11" s="14"/>
      <c r="N11" s="14"/>
      <c r="O11" s="14"/>
    </row>
    <row r="12" spans="2:15" ht="30" customHeight="1" x14ac:dyDescent="0.25">
      <c r="B12" s="15">
        <f ca="1">Data!A7</f>
        <v>41821</v>
      </c>
      <c r="C12" s="11">
        <f>Data!S2</f>
        <v>10335</v>
      </c>
      <c r="D12" s="12">
        <f>Data!S2/Data!S$2</f>
        <v>1</v>
      </c>
      <c r="E12" s="13">
        <f>Data!S3/Data!S$2</f>
        <v>2.9898403483309143E-2</v>
      </c>
      <c r="F12" s="13">
        <f>Data!S4/Data!S$2</f>
        <v>1.2965650701499758E-2</v>
      </c>
      <c r="G12" s="13">
        <f>Data!S5/Data!S$2</f>
        <v>1.0836961780358007E-2</v>
      </c>
      <c r="H12" s="13">
        <f>Data!S6/Data!S$2</f>
        <v>7.7406869859700045E-3</v>
      </c>
      <c r="I12" s="13">
        <f>Data!S7/Data!S$2</f>
        <v>4.0638606676342524E-3</v>
      </c>
      <c r="J12" s="13">
        <f>Data!S8/Data!S$2</f>
        <v>1.548137397194001E-3</v>
      </c>
      <c r="K12" s="14"/>
      <c r="L12" s="14"/>
      <c r="M12" s="14"/>
      <c r="N12" s="14"/>
      <c r="O12" s="14"/>
    </row>
    <row r="13" spans="2:15" ht="30" customHeight="1" x14ac:dyDescent="0.25">
      <c r="B13" s="15">
        <f ca="1">Data!A8</f>
        <v>41852</v>
      </c>
      <c r="C13" s="11">
        <f>Data!V2</f>
        <v>12408</v>
      </c>
      <c r="D13" s="12">
        <f>Data!V2/Data!V$2</f>
        <v>1</v>
      </c>
      <c r="E13" s="13">
        <f>Data!V3/Data!V$2</f>
        <v>5.9719535783365571E-2</v>
      </c>
      <c r="F13" s="13">
        <f>Data!V4/Data!V$2</f>
        <v>2.1276595744680851E-2</v>
      </c>
      <c r="G13" s="13">
        <f>Data!V5/Data!V$2</f>
        <v>1.152482269503546E-2</v>
      </c>
      <c r="H13" s="13">
        <f>Data!V6/Data!V$2</f>
        <v>7.0921985815602835E-3</v>
      </c>
      <c r="I13" s="13">
        <f>Data!V7/Data!V$2</f>
        <v>5.1579626047711154E-3</v>
      </c>
      <c r="J13" s="14"/>
      <c r="K13" s="14"/>
      <c r="L13" s="14"/>
      <c r="M13" s="14"/>
      <c r="N13" s="14"/>
      <c r="O13" s="14"/>
    </row>
    <row r="14" spans="2:15" ht="30" customHeight="1" x14ac:dyDescent="0.25">
      <c r="B14" s="15">
        <f ca="1">Data!A9</f>
        <v>41883</v>
      </c>
      <c r="C14" s="11">
        <f>Data!Y2</f>
        <v>14765</v>
      </c>
      <c r="D14" s="12">
        <f>Data!Y2/Data!Y$2</f>
        <v>1</v>
      </c>
      <c r="E14" s="13">
        <f>Data!Y3/Data!Y$2</f>
        <v>3.792753132407721E-2</v>
      </c>
      <c r="F14" s="13">
        <f>Data!Y4/Data!Y$2</f>
        <v>1.4629190653572637E-2</v>
      </c>
      <c r="G14" s="13">
        <f>Data!Y5/Data!Y$2</f>
        <v>1.0700982052150355E-2</v>
      </c>
      <c r="H14" s="13">
        <f>Data!Y6/Data!Y$2</f>
        <v>1.2123264476803251E-2</v>
      </c>
      <c r="I14" s="14"/>
      <c r="J14" s="14"/>
      <c r="K14" s="14"/>
      <c r="L14" s="14"/>
      <c r="M14" s="14"/>
      <c r="N14" s="14"/>
      <c r="O14" s="14"/>
    </row>
    <row r="15" spans="2:15" ht="30" customHeight="1" x14ac:dyDescent="0.25">
      <c r="B15" s="15">
        <f ca="1">Data!A10</f>
        <v>41913</v>
      </c>
      <c r="C15" s="11">
        <f>Data!AB2</f>
        <v>21360</v>
      </c>
      <c r="D15" s="12">
        <f>Data!AB2/Data!AB$2</f>
        <v>1</v>
      </c>
      <c r="E15" s="13">
        <f>Data!AB3/Data!AB$2</f>
        <v>4.180711610486891E-2</v>
      </c>
      <c r="F15" s="13">
        <f>Data!AB4/Data!AB$2</f>
        <v>9.971910112359551E-3</v>
      </c>
      <c r="G15" s="13">
        <f>Data!AB5/Data!AB$2</f>
        <v>1.0908239700374531E-2</v>
      </c>
      <c r="H15" s="14"/>
      <c r="I15" s="14"/>
      <c r="J15" s="14"/>
      <c r="K15" s="14"/>
      <c r="L15" s="14"/>
      <c r="M15" s="14"/>
      <c r="N15" s="14"/>
      <c r="O15" s="14"/>
    </row>
    <row r="16" spans="2:15" ht="30" customHeight="1" x14ac:dyDescent="0.25">
      <c r="B16" s="15">
        <f ca="1">Data!A11</f>
        <v>41944</v>
      </c>
      <c r="C16" s="11">
        <f>Data!AE2</f>
        <v>22234</v>
      </c>
      <c r="D16" s="12">
        <f>Data!AE2/Data!AE$2</f>
        <v>1</v>
      </c>
      <c r="E16" s="13">
        <f>Data!AE3/Data!AE$2</f>
        <v>3.8634523702437709E-2</v>
      </c>
      <c r="F16" s="13">
        <f>Data!AE4/Data!AE$2</f>
        <v>1.5201942970225781E-2</v>
      </c>
      <c r="G16" s="14"/>
      <c r="H16" s="14"/>
      <c r="I16" s="14"/>
      <c r="J16" s="14"/>
      <c r="K16" s="14"/>
      <c r="L16" s="14"/>
      <c r="M16" s="14"/>
      <c r="N16" s="14"/>
      <c r="O16" s="14"/>
    </row>
    <row r="17" spans="2:15" ht="30" customHeight="1" x14ac:dyDescent="0.25">
      <c r="B17" s="15">
        <f ca="1">Data!A12</f>
        <v>41974</v>
      </c>
      <c r="C17" s="11">
        <f>Data!AH2</f>
        <v>21892</v>
      </c>
      <c r="D17" s="12">
        <f>Data!AH2/Data!AH$2</f>
        <v>1</v>
      </c>
      <c r="E17" s="13">
        <f>Data!AH3/Data!AH$2</f>
        <v>5.3489859309336744E-2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ht="30" customHeight="1" x14ac:dyDescent="0.25">
      <c r="B18" s="15">
        <f ca="1">Data!A13</f>
        <v>42005</v>
      </c>
      <c r="C18" s="11">
        <f>Data!AK2</f>
        <v>26487</v>
      </c>
      <c r="D18" s="12">
        <f>Data!AK2/Data!AK$2</f>
        <v>1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</sheetData>
  <conditionalFormatting sqref="E7:O18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L4" r:id="rId1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3"/>
  <sheetViews>
    <sheetView workbookViewId="0">
      <selection activeCell="J3" sqref="J3"/>
    </sheetView>
  </sheetViews>
  <sheetFormatPr defaultColWidth="6" defaultRowHeight="15" x14ac:dyDescent="0.25"/>
  <cols>
    <col min="1" max="1" width="10.7109375" bestFit="1" customWidth="1"/>
    <col min="2" max="2" width="2" customWidth="1"/>
    <col min="3" max="3" width="6.7109375" customWidth="1"/>
    <col min="5" max="5" width="1.42578125" customWidth="1"/>
    <col min="6" max="6" width="6.7109375" customWidth="1"/>
    <col min="8" max="8" width="1.42578125" customWidth="1"/>
    <col min="9" max="9" width="6.7109375" customWidth="1"/>
    <col min="11" max="11" width="1.42578125" customWidth="1"/>
    <col min="12" max="12" width="6.7109375" customWidth="1"/>
    <col min="14" max="14" width="1.42578125" customWidth="1"/>
    <col min="15" max="15" width="6.7109375" customWidth="1"/>
    <col min="17" max="17" width="1.42578125" customWidth="1"/>
    <col min="18" max="18" width="6.7109375" customWidth="1"/>
    <col min="20" max="20" width="1.42578125" customWidth="1"/>
    <col min="21" max="21" width="6.7109375" customWidth="1"/>
    <col min="23" max="23" width="1.42578125" customWidth="1"/>
    <col min="24" max="24" width="6.7109375" customWidth="1"/>
    <col min="26" max="26" width="1.42578125" customWidth="1"/>
    <col min="27" max="27" width="6.7109375" customWidth="1"/>
    <col min="29" max="29" width="1.42578125" customWidth="1"/>
    <col min="30" max="30" width="6.7109375" customWidth="1"/>
    <col min="32" max="32" width="1.42578125" customWidth="1"/>
    <col min="33" max="33" width="6.7109375" customWidth="1"/>
    <col min="35" max="35" width="1.42578125" customWidth="1"/>
    <col min="36" max="36" width="6.7109375" customWidth="1"/>
    <col min="38" max="38" width="1.42578125" customWidth="1"/>
  </cols>
  <sheetData>
    <row r="1" spans="1:37" x14ac:dyDescent="0.25">
      <c r="A1" t="s">
        <v>0</v>
      </c>
      <c r="C1" s="2" t="s">
        <v>23</v>
      </c>
      <c r="D1" s="2" t="s">
        <v>24</v>
      </c>
      <c r="F1" s="2" t="s">
        <v>23</v>
      </c>
      <c r="G1" s="2" t="s">
        <v>24</v>
      </c>
      <c r="I1" s="2" t="s">
        <v>23</v>
      </c>
      <c r="J1" s="2" t="s">
        <v>24</v>
      </c>
      <c r="L1" s="2" t="s">
        <v>23</v>
      </c>
      <c r="M1" s="2" t="s">
        <v>24</v>
      </c>
      <c r="O1" s="2" t="s">
        <v>23</v>
      </c>
      <c r="P1" s="2" t="s">
        <v>24</v>
      </c>
      <c r="R1" s="2" t="s">
        <v>23</v>
      </c>
      <c r="S1" s="2" t="s">
        <v>24</v>
      </c>
      <c r="U1" s="2" t="s">
        <v>23</v>
      </c>
      <c r="V1" s="2" t="s">
        <v>24</v>
      </c>
      <c r="X1" s="2" t="s">
        <v>23</v>
      </c>
      <c r="Y1" s="2" t="s">
        <v>24</v>
      </c>
      <c r="AA1" s="2" t="s">
        <v>23</v>
      </c>
      <c r="AB1" s="2" t="s">
        <v>24</v>
      </c>
      <c r="AD1" s="2" t="s">
        <v>23</v>
      </c>
      <c r="AE1" s="2" t="s">
        <v>24</v>
      </c>
      <c r="AG1" s="2" t="s">
        <v>23</v>
      </c>
      <c r="AH1" s="2" t="s">
        <v>24</v>
      </c>
      <c r="AJ1" s="2" t="s">
        <v>23</v>
      </c>
      <c r="AK1" s="2" t="s">
        <v>24</v>
      </c>
    </row>
    <row r="2" spans="1:37" x14ac:dyDescent="0.25">
      <c r="A2" s="1">
        <f ca="1" xml:space="preserve"> DATE(YEAR(TODAY()),MONTH(TODAY())-12,1)</f>
        <v>41671</v>
      </c>
      <c r="C2" s="2" t="s">
        <v>25</v>
      </c>
      <c r="D2">
        <v>5144</v>
      </c>
      <c r="F2" s="2" t="s">
        <v>26</v>
      </c>
      <c r="G2">
        <v>7044</v>
      </c>
      <c r="I2" s="2" t="s">
        <v>27</v>
      </c>
      <c r="J2">
        <v>7165</v>
      </c>
      <c r="L2" s="2" t="s">
        <v>28</v>
      </c>
      <c r="M2">
        <v>10908</v>
      </c>
      <c r="O2" s="2" t="s">
        <v>29</v>
      </c>
      <c r="P2">
        <v>9188</v>
      </c>
      <c r="R2" s="2" t="s">
        <v>30</v>
      </c>
      <c r="S2">
        <v>10335</v>
      </c>
      <c r="U2" s="2" t="s">
        <v>31</v>
      </c>
      <c r="V2">
        <v>12408</v>
      </c>
      <c r="X2" s="2" t="s">
        <v>32</v>
      </c>
      <c r="Y2">
        <v>14765</v>
      </c>
      <c r="AA2" s="2" t="s">
        <v>33</v>
      </c>
      <c r="AB2">
        <v>21360</v>
      </c>
      <c r="AD2" s="2" t="s">
        <v>34</v>
      </c>
      <c r="AE2">
        <v>22234</v>
      </c>
      <c r="AG2" s="2" t="s">
        <v>35</v>
      </c>
      <c r="AH2">
        <v>21892</v>
      </c>
      <c r="AJ2" s="2" t="s">
        <v>36</v>
      </c>
      <c r="AK2">
        <v>26487</v>
      </c>
    </row>
    <row r="3" spans="1:37" x14ac:dyDescent="0.25">
      <c r="A3" s="1">
        <f ca="1" xml:space="preserve"> DATE(YEAR(TODAY()),MONTH(TODAY())-11,1)</f>
        <v>41699</v>
      </c>
      <c r="C3" s="2" t="s">
        <v>26</v>
      </c>
      <c r="D3">
        <v>136</v>
      </c>
      <c r="F3" s="2" t="s">
        <v>27</v>
      </c>
      <c r="G3">
        <v>102</v>
      </c>
      <c r="I3" s="2" t="s">
        <v>28</v>
      </c>
      <c r="J3">
        <v>102</v>
      </c>
      <c r="L3" s="2" t="s">
        <v>29</v>
      </c>
      <c r="M3">
        <v>178</v>
      </c>
      <c r="O3" s="2" t="s">
        <v>30</v>
      </c>
      <c r="P3">
        <v>259</v>
      </c>
      <c r="R3" s="2" t="s">
        <v>31</v>
      </c>
      <c r="S3">
        <v>309</v>
      </c>
      <c r="U3" s="2" t="s">
        <v>32</v>
      </c>
      <c r="V3">
        <v>741</v>
      </c>
      <c r="X3" s="2" t="s">
        <v>33</v>
      </c>
      <c r="Y3">
        <v>560</v>
      </c>
      <c r="AA3" s="2" t="s">
        <v>34</v>
      </c>
      <c r="AB3">
        <v>893</v>
      </c>
      <c r="AD3" s="2" t="s">
        <v>35</v>
      </c>
      <c r="AE3">
        <v>859</v>
      </c>
      <c r="AG3" s="2" t="s">
        <v>36</v>
      </c>
      <c r="AH3">
        <v>1171</v>
      </c>
    </row>
    <row r="4" spans="1:37" x14ac:dyDescent="0.25">
      <c r="A4" s="1">
        <f ca="1" xml:space="preserve"> DATE(YEAR(TODAY()),MONTH(TODAY())-10,1)</f>
        <v>41730</v>
      </c>
      <c r="C4" s="2" t="s">
        <v>27</v>
      </c>
      <c r="D4">
        <v>73</v>
      </c>
      <c r="F4" s="2" t="s">
        <v>28</v>
      </c>
      <c r="G4">
        <v>48</v>
      </c>
      <c r="I4" s="2" t="s">
        <v>29</v>
      </c>
      <c r="J4">
        <v>48</v>
      </c>
      <c r="L4" s="2" t="s">
        <v>30</v>
      </c>
      <c r="M4">
        <v>38</v>
      </c>
      <c r="O4" s="2" t="s">
        <v>31</v>
      </c>
      <c r="P4">
        <v>105</v>
      </c>
      <c r="R4" s="2" t="s">
        <v>32</v>
      </c>
      <c r="S4">
        <v>134</v>
      </c>
      <c r="U4" s="2" t="s">
        <v>33</v>
      </c>
      <c r="V4">
        <v>264</v>
      </c>
      <c r="X4" s="2" t="s">
        <v>34</v>
      </c>
      <c r="Y4">
        <v>216</v>
      </c>
      <c r="AA4" s="2" t="s">
        <v>35</v>
      </c>
      <c r="AB4">
        <v>213</v>
      </c>
      <c r="AD4" s="2" t="s">
        <v>36</v>
      </c>
      <c r="AE4">
        <v>338</v>
      </c>
    </row>
    <row r="5" spans="1:37" x14ac:dyDescent="0.25">
      <c r="A5" s="1">
        <f ca="1" xml:space="preserve"> DATE(YEAR(TODAY()),MONTH(TODAY())-9,1)</f>
        <v>41760</v>
      </c>
      <c r="C5" s="2" t="s">
        <v>28</v>
      </c>
      <c r="D5">
        <v>50</v>
      </c>
      <c r="F5" s="2" t="s">
        <v>29</v>
      </c>
      <c r="G5">
        <v>31</v>
      </c>
      <c r="I5" s="2" t="s">
        <v>30</v>
      </c>
      <c r="J5">
        <v>31</v>
      </c>
      <c r="L5" s="2" t="s">
        <v>31</v>
      </c>
      <c r="M5">
        <v>26</v>
      </c>
      <c r="O5" s="2" t="s">
        <v>32</v>
      </c>
      <c r="P5">
        <v>72</v>
      </c>
      <c r="R5" s="2" t="s">
        <v>33</v>
      </c>
      <c r="S5">
        <v>112</v>
      </c>
      <c r="U5" s="2" t="s">
        <v>34</v>
      </c>
      <c r="V5">
        <v>143</v>
      </c>
      <c r="X5" s="2" t="s">
        <v>35</v>
      </c>
      <c r="Y5">
        <v>158</v>
      </c>
      <c r="AA5" s="2" t="s">
        <v>36</v>
      </c>
      <c r="AB5">
        <v>233</v>
      </c>
    </row>
    <row r="6" spans="1:37" x14ac:dyDescent="0.25">
      <c r="A6" s="1">
        <f ca="1" xml:space="preserve"> DATE(YEAR(TODAY()),MONTH(TODAY())-8,1)</f>
        <v>41791</v>
      </c>
      <c r="C6" s="2" t="s">
        <v>29</v>
      </c>
      <c r="D6">
        <v>20</v>
      </c>
      <c r="F6" s="2" t="s">
        <v>30</v>
      </c>
      <c r="G6">
        <v>36</v>
      </c>
      <c r="I6" s="2" t="s">
        <v>31</v>
      </c>
      <c r="J6">
        <v>36</v>
      </c>
      <c r="L6" s="2" t="s">
        <v>32</v>
      </c>
      <c r="M6">
        <v>22</v>
      </c>
      <c r="O6" s="2" t="s">
        <v>33</v>
      </c>
      <c r="P6">
        <v>42</v>
      </c>
      <c r="R6" s="2" t="s">
        <v>34</v>
      </c>
      <c r="S6">
        <v>80</v>
      </c>
      <c r="U6" s="2" t="s">
        <v>35</v>
      </c>
      <c r="V6">
        <v>88</v>
      </c>
      <c r="X6" s="2" t="s">
        <v>36</v>
      </c>
      <c r="Y6">
        <v>179</v>
      </c>
    </row>
    <row r="7" spans="1:37" x14ac:dyDescent="0.25">
      <c r="A7" s="1">
        <f ca="1" xml:space="preserve"> DATE(YEAR(TODAY()),MONTH(TODAY())-7,1)</f>
        <v>41821</v>
      </c>
      <c r="C7" s="2" t="s">
        <v>30</v>
      </c>
      <c r="D7">
        <v>24</v>
      </c>
      <c r="F7" s="2" t="s">
        <v>31</v>
      </c>
      <c r="G7">
        <v>32</v>
      </c>
      <c r="I7" s="2" t="s">
        <v>32</v>
      </c>
      <c r="J7">
        <v>32</v>
      </c>
      <c r="L7" s="2" t="s">
        <v>33</v>
      </c>
      <c r="M7">
        <v>9</v>
      </c>
      <c r="O7" s="2" t="s">
        <v>34</v>
      </c>
      <c r="P7">
        <v>33</v>
      </c>
      <c r="R7" s="2" t="s">
        <v>35</v>
      </c>
      <c r="S7">
        <v>42</v>
      </c>
      <c r="U7" s="2" t="s">
        <v>36</v>
      </c>
      <c r="V7">
        <v>64</v>
      </c>
    </row>
    <row r="8" spans="1:37" x14ac:dyDescent="0.25">
      <c r="A8" s="1">
        <f ca="1" xml:space="preserve"> DATE(YEAR(TODAY()),MONTH(TODAY())-6,1)</f>
        <v>41852</v>
      </c>
      <c r="C8" s="2" t="s">
        <v>31</v>
      </c>
      <c r="D8">
        <v>23</v>
      </c>
      <c r="F8" s="2" t="s">
        <v>32</v>
      </c>
      <c r="G8">
        <v>22</v>
      </c>
      <c r="I8" s="2" t="s">
        <v>33</v>
      </c>
      <c r="J8">
        <v>22</v>
      </c>
      <c r="L8" s="2" t="s">
        <v>34</v>
      </c>
      <c r="M8">
        <v>32</v>
      </c>
      <c r="O8" s="2" t="s">
        <v>35</v>
      </c>
      <c r="P8">
        <v>11</v>
      </c>
      <c r="R8" s="2" t="s">
        <v>36</v>
      </c>
      <c r="S8">
        <v>16</v>
      </c>
    </row>
    <row r="9" spans="1:37" x14ac:dyDescent="0.25">
      <c r="A9" s="1">
        <f ca="1" xml:space="preserve"> DATE(YEAR(TODAY()),MONTH(TODAY())-5,1)</f>
        <v>41883</v>
      </c>
      <c r="C9" s="2" t="s">
        <v>32</v>
      </c>
      <c r="D9">
        <v>29</v>
      </c>
      <c r="F9" s="2" t="s">
        <v>33</v>
      </c>
      <c r="G9">
        <v>34</v>
      </c>
      <c r="I9" s="2" t="s">
        <v>34</v>
      </c>
      <c r="J9">
        <v>34</v>
      </c>
      <c r="L9" s="2" t="s">
        <v>35</v>
      </c>
      <c r="M9">
        <v>37</v>
      </c>
      <c r="O9" s="2" t="s">
        <v>36</v>
      </c>
      <c r="P9">
        <v>35</v>
      </c>
    </row>
    <row r="10" spans="1:37" x14ac:dyDescent="0.25">
      <c r="A10" s="1">
        <f ca="1" xml:space="preserve"> DATE(YEAR(TODAY()),MONTH(TODAY())-4,1)</f>
        <v>41913</v>
      </c>
      <c r="C10" s="2" t="s">
        <v>33</v>
      </c>
      <c r="D10">
        <v>24</v>
      </c>
      <c r="F10" s="2" t="s">
        <v>34</v>
      </c>
      <c r="G10">
        <v>24</v>
      </c>
      <c r="I10" s="2" t="s">
        <v>35</v>
      </c>
      <c r="J10">
        <v>24</v>
      </c>
      <c r="L10" s="2" t="s">
        <v>36</v>
      </c>
      <c r="M10">
        <v>19</v>
      </c>
    </row>
    <row r="11" spans="1:37" x14ac:dyDescent="0.25">
      <c r="A11" s="1">
        <f ca="1" xml:space="preserve"> DATE(YEAR(TODAY()),MONTH(TODAY())-3,1)</f>
        <v>41944</v>
      </c>
      <c r="C11" s="2" t="s">
        <v>34</v>
      </c>
      <c r="D11">
        <v>20</v>
      </c>
      <c r="F11" s="2" t="s">
        <v>35</v>
      </c>
      <c r="G11">
        <v>21</v>
      </c>
      <c r="I11" s="2" t="s">
        <v>36</v>
      </c>
      <c r="J11">
        <v>21</v>
      </c>
    </row>
    <row r="12" spans="1:37" x14ac:dyDescent="0.25">
      <c r="A12" s="1">
        <f ca="1" xml:space="preserve"> DATE(YEAR(TODAY()),MONTH(TODAY())-2,1)</f>
        <v>41974</v>
      </c>
      <c r="C12" s="2" t="s">
        <v>35</v>
      </c>
      <c r="D12">
        <v>10</v>
      </c>
      <c r="F12" s="2" t="s">
        <v>36</v>
      </c>
      <c r="G12">
        <v>11</v>
      </c>
    </row>
    <row r="13" spans="1:37" x14ac:dyDescent="0.25">
      <c r="A13" s="1">
        <f ca="1" xml:space="preserve"> DATE(YEAR(TODAY()),MONTH(TODAY())-1,1)</f>
        <v>42005</v>
      </c>
      <c r="C13" s="2" t="s">
        <v>36</v>
      </c>
      <c r="D13">
        <v>22</v>
      </c>
    </row>
  </sheetData>
  <sortState ref="A2:A13">
    <sortCondition ref="A2"/>
  </sortState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25" sqref="B25"/>
    </sheetView>
  </sheetViews>
  <sheetFormatPr defaultRowHeight="15" x14ac:dyDescent="0.25"/>
  <sheetData>
    <row r="1" spans="1:12" x14ac:dyDescent="0.25">
      <c r="A1" t="s">
        <v>1</v>
      </c>
      <c r="B1" t="s">
        <v>39</v>
      </c>
      <c r="C1" t="s">
        <v>41</v>
      </c>
      <c r="D1" t="s">
        <v>43</v>
      </c>
      <c r="E1" t="s">
        <v>45</v>
      </c>
      <c r="F1" t="s">
        <v>47</v>
      </c>
      <c r="G1" t="s">
        <v>49</v>
      </c>
      <c r="H1" t="s">
        <v>51</v>
      </c>
      <c r="I1" t="s">
        <v>53</v>
      </c>
      <c r="J1" t="s">
        <v>55</v>
      </c>
      <c r="K1" t="s">
        <v>75</v>
      </c>
      <c r="L1" t="s">
        <v>77</v>
      </c>
    </row>
    <row r="2" spans="1:12" x14ac:dyDescent="0.25">
      <c r="A2" t="s">
        <v>2</v>
      </c>
      <c r="B2" t="s">
        <v>2</v>
      </c>
      <c r="C2" t="s">
        <v>2</v>
      </c>
      <c r="D2" t="s">
        <v>2</v>
      </c>
      <c r="E2" t="s">
        <v>2</v>
      </c>
      <c r="F2" t="s">
        <v>2</v>
      </c>
      <c r="G2" t="s">
        <v>2</v>
      </c>
      <c r="H2" t="s">
        <v>2</v>
      </c>
      <c r="I2" t="s">
        <v>2</v>
      </c>
      <c r="J2" t="s">
        <v>2</v>
      </c>
      <c r="K2" t="s">
        <v>2</v>
      </c>
      <c r="L2" t="s">
        <v>2</v>
      </c>
    </row>
    <row r="3" spans="1:12" x14ac:dyDescent="0.25">
      <c r="A3" t="s">
        <v>3</v>
      </c>
      <c r="B3" t="s">
        <v>3</v>
      </c>
      <c r="C3" t="s">
        <v>3</v>
      </c>
      <c r="D3" t="s">
        <v>3</v>
      </c>
      <c r="E3" t="s">
        <v>3</v>
      </c>
      <c r="F3" t="s">
        <v>3</v>
      </c>
      <c r="G3" t="s">
        <v>3</v>
      </c>
      <c r="H3" t="s">
        <v>3</v>
      </c>
      <c r="I3" t="s">
        <v>3</v>
      </c>
      <c r="J3" t="s">
        <v>3</v>
      </c>
      <c r="K3" t="s">
        <v>3</v>
      </c>
      <c r="L3" t="s">
        <v>3</v>
      </c>
    </row>
    <row r="4" spans="1:12" x14ac:dyDescent="0.25">
      <c r="A4" t="s">
        <v>4</v>
      </c>
      <c r="B4" t="s">
        <v>4</v>
      </c>
      <c r="C4" t="s">
        <v>4</v>
      </c>
      <c r="D4" t="s">
        <v>4</v>
      </c>
      <c r="E4" t="s">
        <v>4</v>
      </c>
      <c r="F4" t="s">
        <v>4</v>
      </c>
      <c r="G4" t="s">
        <v>4</v>
      </c>
      <c r="H4" t="s">
        <v>4</v>
      </c>
      <c r="I4" t="s">
        <v>4</v>
      </c>
      <c r="J4" t="s">
        <v>4</v>
      </c>
      <c r="K4" t="s">
        <v>4</v>
      </c>
      <c r="L4" t="s">
        <v>4</v>
      </c>
    </row>
    <row r="5" spans="1:12" x14ac:dyDescent="0.25">
      <c r="A5" t="s">
        <v>5</v>
      </c>
      <c r="B5" t="s">
        <v>5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</row>
    <row r="6" spans="1:12" x14ac:dyDescent="0.25">
      <c r="A6" t="s">
        <v>6</v>
      </c>
      <c r="B6" t="s">
        <v>6</v>
      </c>
      <c r="C6" t="s">
        <v>6</v>
      </c>
      <c r="D6" t="s">
        <v>6</v>
      </c>
      <c r="E6" t="s">
        <v>6</v>
      </c>
      <c r="F6" t="s">
        <v>6</v>
      </c>
      <c r="G6" t="s">
        <v>6</v>
      </c>
      <c r="H6" t="s">
        <v>6</v>
      </c>
      <c r="I6" t="s">
        <v>6</v>
      </c>
      <c r="J6" t="s">
        <v>6</v>
      </c>
      <c r="K6" t="s">
        <v>6</v>
      </c>
      <c r="L6" t="s">
        <v>6</v>
      </c>
    </row>
    <row r="7" spans="1:12" x14ac:dyDescent="0.25">
      <c r="A7" t="s">
        <v>7</v>
      </c>
      <c r="B7" t="s">
        <v>7</v>
      </c>
      <c r="C7" t="s">
        <v>7</v>
      </c>
      <c r="D7" t="s">
        <v>7</v>
      </c>
      <c r="E7" t="s">
        <v>7</v>
      </c>
      <c r="F7" t="s">
        <v>7</v>
      </c>
      <c r="G7" t="s">
        <v>7</v>
      </c>
      <c r="H7" t="s">
        <v>7</v>
      </c>
      <c r="I7" t="s">
        <v>7</v>
      </c>
      <c r="J7" t="s">
        <v>7</v>
      </c>
      <c r="K7" t="s">
        <v>7</v>
      </c>
      <c r="L7" t="s">
        <v>7</v>
      </c>
    </row>
    <row r="8" spans="1:12" x14ac:dyDescent="0.25">
      <c r="A8" t="s">
        <v>8</v>
      </c>
      <c r="B8" t="s">
        <v>8</v>
      </c>
      <c r="C8" t="s">
        <v>8</v>
      </c>
      <c r="D8" t="s">
        <v>8</v>
      </c>
      <c r="E8" t="s">
        <v>8</v>
      </c>
      <c r="F8" t="s">
        <v>8</v>
      </c>
      <c r="G8" t="s">
        <v>8</v>
      </c>
      <c r="H8" t="s">
        <v>8</v>
      </c>
      <c r="I8" t="s">
        <v>8</v>
      </c>
      <c r="J8" t="s">
        <v>8</v>
      </c>
      <c r="K8" t="s">
        <v>8</v>
      </c>
      <c r="L8" t="s">
        <v>8</v>
      </c>
    </row>
    <row r="9" spans="1:12" x14ac:dyDescent="0.25">
      <c r="A9" t="s">
        <v>9</v>
      </c>
      <c r="B9" t="s">
        <v>57</v>
      </c>
      <c r="C9" t="s">
        <v>58</v>
      </c>
      <c r="D9" t="s">
        <v>59</v>
      </c>
      <c r="E9" t="s">
        <v>60</v>
      </c>
      <c r="F9" t="s">
        <v>61</v>
      </c>
      <c r="G9" t="s">
        <v>62</v>
      </c>
      <c r="H9" t="s">
        <v>63</v>
      </c>
      <c r="I9" t="s">
        <v>64</v>
      </c>
      <c r="J9" t="s">
        <v>65</v>
      </c>
      <c r="K9" t="s">
        <v>79</v>
      </c>
      <c r="L9" t="s">
        <v>80</v>
      </c>
    </row>
    <row r="10" spans="1:12" x14ac:dyDescent="0.25">
      <c r="A10" t="s">
        <v>10</v>
      </c>
      <c r="B10" t="s">
        <v>10</v>
      </c>
      <c r="C10" t="s">
        <v>10</v>
      </c>
      <c r="D10" t="s">
        <v>10</v>
      </c>
      <c r="E10" t="s">
        <v>10</v>
      </c>
      <c r="F10" t="s">
        <v>10</v>
      </c>
      <c r="G10" t="s">
        <v>10</v>
      </c>
      <c r="H10" t="s">
        <v>10</v>
      </c>
      <c r="I10" t="s">
        <v>10</v>
      </c>
      <c r="J10" t="s">
        <v>10</v>
      </c>
      <c r="K10" t="s">
        <v>10</v>
      </c>
      <c r="L10" t="s">
        <v>10</v>
      </c>
    </row>
    <row r="11" spans="1:12" x14ac:dyDescent="0.25">
      <c r="A11" t="s">
        <v>11</v>
      </c>
      <c r="B11" t="s">
        <v>11</v>
      </c>
      <c r="C11" t="s">
        <v>11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</row>
    <row r="12" spans="1:12" x14ac:dyDescent="0.25">
      <c r="A12" t="s">
        <v>12</v>
      </c>
      <c r="B12" t="s">
        <v>12</v>
      </c>
      <c r="C12" t="s">
        <v>12</v>
      </c>
      <c r="D12" t="s">
        <v>12</v>
      </c>
      <c r="E12" t="s">
        <v>12</v>
      </c>
      <c r="F12" t="s">
        <v>12</v>
      </c>
      <c r="G12" t="s">
        <v>12</v>
      </c>
      <c r="H12" t="s">
        <v>12</v>
      </c>
      <c r="I12" t="s">
        <v>12</v>
      </c>
      <c r="J12" t="s">
        <v>12</v>
      </c>
      <c r="K12" t="s">
        <v>12</v>
      </c>
      <c r="L12" t="s">
        <v>12</v>
      </c>
    </row>
    <row r="13" spans="1:12" x14ac:dyDescent="0.25">
      <c r="A13" t="s">
        <v>37</v>
      </c>
      <c r="B13" t="s">
        <v>37</v>
      </c>
      <c r="C13" t="s">
        <v>37</v>
      </c>
      <c r="D13" t="s">
        <v>37</v>
      </c>
      <c r="E13" t="s">
        <v>37</v>
      </c>
      <c r="F13" t="s">
        <v>37</v>
      </c>
      <c r="G13" t="s">
        <v>37</v>
      </c>
      <c r="H13" t="s">
        <v>37</v>
      </c>
      <c r="I13" t="s">
        <v>37</v>
      </c>
      <c r="J13" t="s">
        <v>37</v>
      </c>
      <c r="K13" t="s">
        <v>37</v>
      </c>
      <c r="L13" t="s">
        <v>37</v>
      </c>
    </row>
    <row r="14" spans="1:12" x14ac:dyDescent="0.25">
      <c r="A14" t="s">
        <v>13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  <c r="H14" t="s">
        <v>13</v>
      </c>
      <c r="I14" t="s">
        <v>13</v>
      </c>
      <c r="J14" t="s">
        <v>13</v>
      </c>
      <c r="K14" t="s">
        <v>13</v>
      </c>
      <c r="L14" t="s">
        <v>13</v>
      </c>
    </row>
    <row r="15" spans="1:12" x14ac:dyDescent="0.25">
      <c r="A15" t="s">
        <v>14</v>
      </c>
      <c r="B15" t="s">
        <v>14</v>
      </c>
      <c r="C15" t="s">
        <v>14</v>
      </c>
      <c r="D15" t="s">
        <v>14</v>
      </c>
      <c r="E15" t="s">
        <v>14</v>
      </c>
      <c r="F15" t="s">
        <v>14</v>
      </c>
      <c r="G15" t="s">
        <v>14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</row>
    <row r="16" spans="1:12" x14ac:dyDescent="0.25">
      <c r="A16" t="s">
        <v>38</v>
      </c>
      <c r="B16" t="s">
        <v>74</v>
      </c>
      <c r="C16" t="s">
        <v>73</v>
      </c>
      <c r="D16" t="s">
        <v>72</v>
      </c>
      <c r="E16" t="s">
        <v>71</v>
      </c>
      <c r="F16" t="s">
        <v>70</v>
      </c>
      <c r="G16" t="s">
        <v>69</v>
      </c>
      <c r="H16" t="s">
        <v>68</v>
      </c>
      <c r="I16" t="s">
        <v>67</v>
      </c>
      <c r="J16" t="s">
        <v>66</v>
      </c>
      <c r="K16" t="s">
        <v>82</v>
      </c>
      <c r="L16" t="s">
        <v>81</v>
      </c>
    </row>
    <row r="17" spans="1:12" x14ac:dyDescent="0.25">
      <c r="A17" t="s">
        <v>15</v>
      </c>
      <c r="B17" t="s">
        <v>15</v>
      </c>
      <c r="C17" t="s">
        <v>15</v>
      </c>
      <c r="D17" t="s">
        <v>15</v>
      </c>
      <c r="E17" t="s">
        <v>15</v>
      </c>
      <c r="F17" t="s">
        <v>15</v>
      </c>
      <c r="G17" t="s">
        <v>15</v>
      </c>
      <c r="H17" t="s">
        <v>15</v>
      </c>
      <c r="I17" t="s">
        <v>15</v>
      </c>
      <c r="J17" t="s">
        <v>15</v>
      </c>
      <c r="K17" t="s">
        <v>15</v>
      </c>
      <c r="L17" t="s">
        <v>15</v>
      </c>
    </row>
    <row r="18" spans="1:12" x14ac:dyDescent="0.25">
      <c r="A18" t="s">
        <v>22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</row>
    <row r="19" spans="1:12" x14ac:dyDescent="0.25">
      <c r="A19" t="s">
        <v>16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  <c r="J19" t="s">
        <v>16</v>
      </c>
      <c r="K19" t="s">
        <v>16</v>
      </c>
      <c r="L19" t="s">
        <v>16</v>
      </c>
    </row>
    <row r="20" spans="1:12" x14ac:dyDescent="0.25">
      <c r="A20" t="s">
        <v>17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  <c r="L20" t="s">
        <v>17</v>
      </c>
    </row>
    <row r="21" spans="1:12" x14ac:dyDescent="0.25">
      <c r="A21" t="s">
        <v>18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12" x14ac:dyDescent="0.25">
      <c r="A22" t="s">
        <v>19</v>
      </c>
      <c r="B22" t="s">
        <v>40</v>
      </c>
      <c r="C22" t="s">
        <v>42</v>
      </c>
      <c r="D22" t="s">
        <v>44</v>
      </c>
      <c r="E22" t="s">
        <v>46</v>
      </c>
      <c r="F22" t="s">
        <v>48</v>
      </c>
      <c r="G22" t="s">
        <v>50</v>
      </c>
      <c r="H22" t="s">
        <v>52</v>
      </c>
      <c r="I22" t="s">
        <v>54</v>
      </c>
      <c r="J22" t="s">
        <v>56</v>
      </c>
      <c r="K22" t="s">
        <v>76</v>
      </c>
      <c r="L22" t="s">
        <v>78</v>
      </c>
    </row>
    <row r="23" spans="1:12" x14ac:dyDescent="0.25">
      <c r="A23" t="s">
        <v>20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</row>
    <row r="24" spans="1:12" x14ac:dyDescent="0.25">
      <c r="A24" t="s">
        <v>21</v>
      </c>
      <c r="B24" t="s">
        <v>21</v>
      </c>
      <c r="C24" t="s">
        <v>21</v>
      </c>
      <c r="D24" t="s">
        <v>21</v>
      </c>
      <c r="E24" t="s">
        <v>21</v>
      </c>
      <c r="F24" t="s">
        <v>21</v>
      </c>
      <c r="G24" t="s">
        <v>21</v>
      </c>
      <c r="H24" t="s">
        <v>21</v>
      </c>
      <c r="I24" t="s">
        <v>21</v>
      </c>
      <c r="J24" t="s">
        <v>21</v>
      </c>
      <c r="K24" t="s">
        <v>21</v>
      </c>
      <c r="L2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Cohort Analysis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2015-02-25T16:01:30Z</dcterms:created>
  <dcterms:modified xsi:type="dcterms:W3CDTF">2015-02-26T01:45:08Z</dcterms:modified>
</cp:coreProperties>
</file>